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" windowWidth="15480" windowHeight="11085" activeTab="1"/>
  </bookViews>
  <sheets>
    <sheet name="표지" sheetId="23" r:id="rId1"/>
    <sheet name="결산서" sheetId="25" r:id="rId2"/>
  </sheets>
  <definedNames>
    <definedName name="_xlnm.Print_Area" localSheetId="1">결산서!$A$1:$N$125</definedName>
    <definedName name="_xlnm.Print_Area" localSheetId="0">표지!$A$1:$H$10</definedName>
    <definedName name="_xlnm.Print_Titles" localSheetId="1">결산서!$4:$5</definedName>
  </definedNames>
  <calcPr calcId="125725"/>
</workbook>
</file>

<file path=xl/calcChain.xml><?xml version="1.0" encoding="utf-8"?>
<calcChain xmlns="http://schemas.openxmlformats.org/spreadsheetml/2006/main">
  <c r="L73" i="25"/>
  <c r="L121"/>
  <c r="L115"/>
  <c r="L109"/>
  <c r="L97"/>
  <c r="L100" s="1"/>
  <c r="L55"/>
  <c r="L34"/>
  <c r="L58" s="1"/>
  <c r="L25"/>
  <c r="L71"/>
  <c r="L96"/>
  <c r="K97"/>
  <c r="K96"/>
  <c r="K73"/>
  <c r="K100" s="1"/>
  <c r="M72"/>
  <c r="L72"/>
  <c r="L99" s="1"/>
  <c r="K72"/>
  <c r="K99" s="1"/>
  <c r="K55"/>
  <c r="M55"/>
  <c r="N55" s="1"/>
  <c r="M54"/>
  <c r="L54"/>
  <c r="K54"/>
  <c r="K34"/>
  <c r="L33"/>
  <c r="K33"/>
  <c r="N33" s="1"/>
  <c r="K24"/>
  <c r="K57" s="1"/>
  <c r="K23"/>
  <c r="K20"/>
  <c r="K17"/>
  <c r="N17" s="1"/>
  <c r="K11"/>
  <c r="K8"/>
  <c r="K25"/>
  <c r="N25" s="1"/>
  <c r="E43"/>
  <c r="E42"/>
  <c r="E44" s="1"/>
  <c r="F18"/>
  <c r="E18"/>
  <c r="D18"/>
  <c r="E9"/>
  <c r="F42"/>
  <c r="D42"/>
  <c r="D45" s="1"/>
  <c r="F43"/>
  <c r="D43"/>
  <c r="G43" s="1"/>
  <c r="M53"/>
  <c r="L53"/>
  <c r="K53"/>
  <c r="K122"/>
  <c r="M121"/>
  <c r="K121"/>
  <c r="N121" s="1"/>
  <c r="M120"/>
  <c r="L120"/>
  <c r="K120"/>
  <c r="L119"/>
  <c r="L122" s="1"/>
  <c r="M115"/>
  <c r="M114"/>
  <c r="L114"/>
  <c r="K115"/>
  <c r="N115" s="1"/>
  <c r="K114"/>
  <c r="M113"/>
  <c r="M116" s="1"/>
  <c r="L113"/>
  <c r="L116" s="1"/>
  <c r="K113"/>
  <c r="K116" s="1"/>
  <c r="K108"/>
  <c r="M109"/>
  <c r="M108"/>
  <c r="L108"/>
  <c r="K109"/>
  <c r="N105"/>
  <c r="L107"/>
  <c r="M107"/>
  <c r="M104"/>
  <c r="L104"/>
  <c r="K107"/>
  <c r="K104"/>
  <c r="N106"/>
  <c r="M97"/>
  <c r="M96"/>
  <c r="N91"/>
  <c r="N90"/>
  <c r="K89"/>
  <c r="N89" s="1"/>
  <c r="N88"/>
  <c r="N87"/>
  <c r="N85"/>
  <c r="N82"/>
  <c r="N81"/>
  <c r="N79"/>
  <c r="N78"/>
  <c r="L92"/>
  <c r="L89"/>
  <c r="L83"/>
  <c r="L80"/>
  <c r="L77"/>
  <c r="K95"/>
  <c r="K92"/>
  <c r="N92" s="1"/>
  <c r="K86"/>
  <c r="K83"/>
  <c r="K80"/>
  <c r="K77"/>
  <c r="K98" s="1"/>
  <c r="M73"/>
  <c r="M100" s="1"/>
  <c r="M124" s="1"/>
  <c r="M99"/>
  <c r="M123" s="1"/>
  <c r="N69"/>
  <c r="K71"/>
  <c r="N70"/>
  <c r="N67"/>
  <c r="N66"/>
  <c r="N64"/>
  <c r="N63"/>
  <c r="N61"/>
  <c r="N60"/>
  <c r="N52"/>
  <c r="N51"/>
  <c r="N49"/>
  <c r="N48"/>
  <c r="N46"/>
  <c r="N45"/>
  <c r="N43"/>
  <c r="N42"/>
  <c r="N40"/>
  <c r="N39"/>
  <c r="N37"/>
  <c r="N36"/>
  <c r="N31"/>
  <c r="N30"/>
  <c r="N28"/>
  <c r="N22"/>
  <c r="N21"/>
  <c r="N19"/>
  <c r="N18"/>
  <c r="N16"/>
  <c r="N15"/>
  <c r="N13"/>
  <c r="N12"/>
  <c r="N10"/>
  <c r="N9"/>
  <c r="N7"/>
  <c r="K68"/>
  <c r="L68"/>
  <c r="L65"/>
  <c r="K65"/>
  <c r="L62"/>
  <c r="K62"/>
  <c r="K74" s="1"/>
  <c r="N94"/>
  <c r="N93"/>
  <c r="M77"/>
  <c r="M98" s="1"/>
  <c r="N76"/>
  <c r="N75"/>
  <c r="L74"/>
  <c r="L50"/>
  <c r="K50"/>
  <c r="L47"/>
  <c r="K47"/>
  <c r="L44"/>
  <c r="K44"/>
  <c r="L41"/>
  <c r="L56" s="1"/>
  <c r="K41"/>
  <c r="K38"/>
  <c r="K56" s="1"/>
  <c r="N56" s="1"/>
  <c r="L32"/>
  <c r="K32"/>
  <c r="K29"/>
  <c r="E33"/>
  <c r="M44"/>
  <c r="F41"/>
  <c r="G41" s="1"/>
  <c r="G40"/>
  <c r="G39"/>
  <c r="M38"/>
  <c r="F38"/>
  <c r="F44" s="1"/>
  <c r="E38"/>
  <c r="D38"/>
  <c r="G37"/>
  <c r="G36"/>
  <c r="F34"/>
  <c r="F33"/>
  <c r="E32"/>
  <c r="E8"/>
  <c r="E11" s="1"/>
  <c r="E35"/>
  <c r="E34"/>
  <c r="D19"/>
  <c r="D17"/>
  <c r="D14"/>
  <c r="G33"/>
  <c r="M32"/>
  <c r="F32"/>
  <c r="F35" s="1"/>
  <c r="D32"/>
  <c r="G31"/>
  <c r="G30"/>
  <c r="F28"/>
  <c r="F27"/>
  <c r="E28"/>
  <c r="E27"/>
  <c r="G27" s="1"/>
  <c r="E19"/>
  <c r="F19"/>
  <c r="F17"/>
  <c r="G16"/>
  <c r="G15"/>
  <c r="G34" l="1"/>
  <c r="K35"/>
  <c r="N65"/>
  <c r="K58"/>
  <c r="K124" s="1"/>
  <c r="N54"/>
  <c r="E45"/>
  <c r="G18"/>
  <c r="K26"/>
  <c r="K59" s="1"/>
  <c r="K123"/>
  <c r="N96"/>
  <c r="K101"/>
  <c r="N99"/>
  <c r="N68"/>
  <c r="N83"/>
  <c r="N107"/>
  <c r="M110"/>
  <c r="N120"/>
  <c r="N34"/>
  <c r="N72"/>
  <c r="N73"/>
  <c r="G42"/>
  <c r="D44"/>
  <c r="G44" s="1"/>
  <c r="L124"/>
  <c r="N114"/>
  <c r="L110"/>
  <c r="N80"/>
  <c r="N116"/>
  <c r="K110"/>
  <c r="N44"/>
  <c r="N41"/>
  <c r="N32"/>
  <c r="D46"/>
  <c r="N38"/>
  <c r="N71"/>
  <c r="L95"/>
  <c r="N27"/>
  <c r="L86"/>
  <c r="N84"/>
  <c r="N77"/>
  <c r="G35"/>
  <c r="L29"/>
  <c r="L35" s="1"/>
  <c r="N35" s="1"/>
  <c r="D20"/>
  <c r="D47" s="1"/>
  <c r="G38"/>
  <c r="G32"/>
  <c r="G17"/>
  <c r="K125" l="1"/>
  <c r="N100"/>
  <c r="N95"/>
  <c r="L98"/>
  <c r="L101" s="1"/>
  <c r="N97"/>
  <c r="N86"/>
  <c r="N98" l="1"/>
  <c r="G24" l="1"/>
  <c r="G7"/>
  <c r="N118"/>
  <c r="M62"/>
  <c r="N103"/>
  <c r="N102"/>
  <c r="N58"/>
  <c r="N109"/>
  <c r="M8"/>
  <c r="N8" s="1"/>
  <c r="M11"/>
  <c r="N11" s="1"/>
  <c r="G12"/>
  <c r="F14"/>
  <c r="F20" s="1"/>
  <c r="M14"/>
  <c r="N14" s="1"/>
  <c r="M20"/>
  <c r="N20" s="1"/>
  <c r="G21"/>
  <c r="G22"/>
  <c r="D23"/>
  <c r="E23"/>
  <c r="E29" s="1"/>
  <c r="F23"/>
  <c r="M23"/>
  <c r="N23" s="1"/>
  <c r="G25"/>
  <c r="F26"/>
  <c r="G26" s="1"/>
  <c r="F45"/>
  <c r="G45" s="1"/>
  <c r="M29"/>
  <c r="N29" s="1"/>
  <c r="M47"/>
  <c r="N47" s="1"/>
  <c r="M50"/>
  <c r="N50" s="1"/>
  <c r="N53"/>
  <c r="N111"/>
  <c r="N112"/>
  <c r="N113"/>
  <c r="N117"/>
  <c r="M119"/>
  <c r="M122" s="1"/>
  <c r="N122" s="1"/>
  <c r="N108"/>
  <c r="L24"/>
  <c r="N110"/>
  <c r="G6"/>
  <c r="G13"/>
  <c r="L57" l="1"/>
  <c r="N57" s="1"/>
  <c r="N24"/>
  <c r="G14"/>
  <c r="M74"/>
  <c r="N74" s="1"/>
  <c r="N62"/>
  <c r="N119"/>
  <c r="F29"/>
  <c r="N6"/>
  <c r="G29"/>
  <c r="G23"/>
  <c r="G28"/>
  <c r="N104"/>
  <c r="G19"/>
  <c r="F47"/>
  <c r="F46"/>
  <c r="L26"/>
  <c r="N26" s="1"/>
  <c r="G8"/>
  <c r="E20"/>
  <c r="G20" s="1"/>
  <c r="E10"/>
  <c r="E46" s="1"/>
  <c r="G46" s="1"/>
  <c r="L123" l="1"/>
  <c r="N123" s="1"/>
  <c r="M101"/>
  <c r="L59"/>
  <c r="E47"/>
  <c r="G47" s="1"/>
  <c r="G9"/>
  <c r="N124"/>
  <c r="G10"/>
  <c r="G11"/>
  <c r="M125" l="1"/>
  <c r="N101"/>
  <c r="N59"/>
  <c r="L125"/>
  <c r="N125" s="1"/>
</calcChain>
</file>

<file path=xl/sharedStrings.xml><?xml version="1.0" encoding="utf-8"?>
<sst xmlns="http://schemas.openxmlformats.org/spreadsheetml/2006/main" count="222" uniqueCount="45">
  <si>
    <t>관</t>
  </si>
  <si>
    <t>항</t>
  </si>
  <si>
    <t>계</t>
    <phoneticPr fontId="3" type="noConversion"/>
  </si>
  <si>
    <t>예산</t>
    <phoneticPr fontId="3" type="noConversion"/>
  </si>
  <si>
    <t>결산</t>
    <phoneticPr fontId="3" type="noConversion"/>
  </si>
  <si>
    <t>증감</t>
    <phoneticPr fontId="3" type="noConversion"/>
  </si>
  <si>
    <t>(단위: 원)</t>
    <phoneticPr fontId="1" type="noConversion"/>
  </si>
  <si>
    <t>사무비</t>
    <phoneticPr fontId="3" type="noConversion"/>
  </si>
  <si>
    <t>인건비</t>
    <phoneticPr fontId="6" type="noConversion"/>
  </si>
  <si>
    <t>사업
수입</t>
    <phoneticPr fontId="3" type="noConversion"/>
  </si>
  <si>
    <t>세                          출</t>
    <phoneticPr fontId="3" type="noConversion"/>
  </si>
  <si>
    <t>구분</t>
    <phoneticPr fontId="3" type="noConversion"/>
  </si>
  <si>
    <t>시설부담</t>
    <phoneticPr fontId="3" type="noConversion"/>
  </si>
  <si>
    <t>후원금</t>
    <phoneticPr fontId="3" type="noConversion"/>
  </si>
  <si>
    <t>계</t>
    <phoneticPr fontId="3" type="noConversion"/>
  </si>
  <si>
    <r>
      <t xml:space="preserve">제2조 세입 </t>
    </r>
    <r>
      <rPr>
        <b/>
        <sz val="14"/>
        <color indexed="8"/>
        <rFont val="맑은 고딕"/>
        <family val="3"/>
        <charset val="129"/>
      </rPr>
      <t>· 세출의 상세한 내용은 세입 · 세출 결산 내역서와 같다.</t>
    </r>
    <phoneticPr fontId="4" type="noConversion"/>
  </si>
  <si>
    <t xml:space="preserve"> </t>
    <phoneticPr fontId="3" type="noConversion"/>
  </si>
  <si>
    <t>계</t>
    <phoneticPr fontId="6" type="noConversion"/>
  </si>
  <si>
    <t>세                          입</t>
    <phoneticPr fontId="3" type="noConversion"/>
  </si>
  <si>
    <t>1. 세입ㆍ세출 결산 총괄</t>
    <phoneticPr fontId="1" type="noConversion"/>
  </si>
  <si>
    <r>
      <t xml:space="preserve">2014년 참좋은기억학교 세입 </t>
    </r>
    <r>
      <rPr>
        <b/>
        <sz val="20"/>
        <color indexed="8"/>
        <rFont val="맑은 고딕"/>
        <family val="3"/>
        <charset val="129"/>
      </rPr>
      <t>· 세출 결산 총칙</t>
    </r>
    <phoneticPr fontId="5" type="noConversion"/>
  </si>
  <si>
    <t xml:space="preserve">   1. 세입 :  244,628,693원,     세출 : 244,628,693원</t>
    <phoneticPr fontId="4" type="noConversion"/>
  </si>
  <si>
    <r>
      <t xml:space="preserve">제1조 참좋은기억학교 2014년도 세입 </t>
    </r>
    <r>
      <rPr>
        <b/>
        <sz val="14"/>
        <color indexed="8"/>
        <rFont val="맑은 고딕"/>
        <family val="3"/>
        <charset val="129"/>
      </rPr>
      <t>· 세출 결산은 다음과 같다.</t>
    </r>
    <phoneticPr fontId="4" type="noConversion"/>
  </si>
  <si>
    <t>2014년 참좋은기억학교 세입·세출 결산서</t>
    <phoneticPr fontId="3" type="noConversion"/>
  </si>
  <si>
    <t>보조금</t>
    <phoneticPr fontId="3" type="noConversion"/>
  </si>
  <si>
    <t>보조금
수입</t>
    <phoneticPr fontId="3" type="noConversion"/>
  </si>
  <si>
    <t>후원금
수입</t>
    <phoneticPr fontId="3" type="noConversion"/>
  </si>
  <si>
    <t>전입금</t>
    <phoneticPr fontId="3" type="noConversion"/>
  </si>
  <si>
    <t>잡수입</t>
    <phoneticPr fontId="3" type="noConversion"/>
  </si>
  <si>
    <t>사업
수입</t>
    <phoneticPr fontId="3" type="noConversion"/>
  </si>
  <si>
    <t>업무
추진비</t>
    <phoneticPr fontId="6" type="noConversion"/>
  </si>
  <si>
    <t xml:space="preserve"> 운영비</t>
    <phoneticPr fontId="3" type="noConversion"/>
  </si>
  <si>
    <t>사업비</t>
    <phoneticPr fontId="6" type="noConversion"/>
  </si>
  <si>
    <t>운영비</t>
    <phoneticPr fontId="6" type="noConversion"/>
  </si>
  <si>
    <t>일반
사업비</t>
    <phoneticPr fontId="6" type="noConversion"/>
  </si>
  <si>
    <t xml:space="preserve">예비비
</t>
    <phoneticPr fontId="3" type="noConversion"/>
  </si>
  <si>
    <t>이월금</t>
    <phoneticPr fontId="3" type="noConversion"/>
  </si>
  <si>
    <t>총계</t>
    <phoneticPr fontId="3" type="noConversion"/>
  </si>
  <si>
    <t>예산</t>
    <phoneticPr fontId="3" type="noConversion"/>
  </si>
  <si>
    <t>결산</t>
    <phoneticPr fontId="3" type="noConversion"/>
  </si>
  <si>
    <t>증감</t>
    <phoneticPr fontId="3" type="noConversion"/>
  </si>
  <si>
    <t>총계</t>
    <phoneticPr fontId="3" type="noConversion"/>
  </si>
  <si>
    <t>예산</t>
    <phoneticPr fontId="3" type="noConversion"/>
  </si>
  <si>
    <t>결산</t>
    <phoneticPr fontId="3" type="noConversion"/>
  </si>
  <si>
    <t>증감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</si>
</sst>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&quot;원&quot;"/>
  </numFmts>
  <fonts count="26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25"/>
      <color rgb="FF000000"/>
      <name val="맑은 고딕"/>
      <family val="3"/>
      <charset val="129"/>
      <scheme val="minor"/>
    </font>
    <font>
      <b/>
      <sz val="3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distributed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12" fillId="0" borderId="0" xfId="0" applyFont="1" applyBorder="1">
      <alignment vertical="center"/>
    </xf>
    <xf numFmtId="0" fontId="11" fillId="0" borderId="0" xfId="0" applyFont="1" applyFill="1" applyBorder="1" applyAlignment="1">
      <alignment horizontal="distributed" vertical="center"/>
    </xf>
    <xf numFmtId="3" fontId="14" fillId="0" borderId="0" xfId="1" applyNumberFormat="1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3" fontId="14" fillId="0" borderId="0" xfId="0" applyNumberFormat="1" applyFont="1" applyBorder="1" applyAlignment="1">
      <alignment vertical="center"/>
    </xf>
    <xf numFmtId="3" fontId="14" fillId="0" borderId="0" xfId="1" applyNumberFormat="1" applyFont="1" applyBorder="1" applyAlignment="1">
      <alignment vertical="center"/>
    </xf>
    <xf numFmtId="41" fontId="15" fillId="0" borderId="0" xfId="1" applyFont="1" applyBorder="1" applyAlignment="1">
      <alignment horizontal="center" vertical="center"/>
    </xf>
    <xf numFmtId="41" fontId="14" fillId="0" borderId="0" xfId="1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41" fontId="14" fillId="0" borderId="1" xfId="1" applyFont="1" applyBorder="1" applyAlignment="1">
      <alignment vertical="center"/>
    </xf>
    <xf numFmtId="41" fontId="14" fillId="0" borderId="2" xfId="1" applyFont="1" applyBorder="1" applyAlignment="1">
      <alignment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41" fontId="14" fillId="0" borderId="4" xfId="1" applyFont="1" applyBorder="1" applyAlignment="1">
      <alignment vertical="center"/>
    </xf>
    <xf numFmtId="41" fontId="14" fillId="0" borderId="5" xfId="1" applyFont="1" applyBorder="1" applyAlignment="1">
      <alignment vertical="center"/>
    </xf>
    <xf numFmtId="0" fontId="15" fillId="0" borderId="4" xfId="0" applyNumberFormat="1" applyFont="1" applyBorder="1" applyAlignment="1">
      <alignment horizontal="center" vertical="center"/>
    </xf>
    <xf numFmtId="0" fontId="14" fillId="0" borderId="0" xfId="0" applyFont="1" applyBorder="1">
      <alignment vertical="center"/>
    </xf>
    <xf numFmtId="0" fontId="14" fillId="0" borderId="0" xfId="0" applyFont="1">
      <alignment vertical="center"/>
    </xf>
    <xf numFmtId="0" fontId="14" fillId="0" borderId="6" xfId="1" applyNumberFormat="1" applyFont="1" applyBorder="1" applyAlignment="1">
      <alignment vertical="center"/>
    </xf>
    <xf numFmtId="0" fontId="14" fillId="0" borderId="3" xfId="0" applyNumberFormat="1" applyFont="1" applyBorder="1" applyAlignment="1">
      <alignment vertical="center"/>
    </xf>
    <xf numFmtId="0" fontId="14" fillId="2" borderId="6" xfId="0" applyFont="1" applyFill="1" applyBorder="1" applyAlignment="1">
      <alignment vertical="top"/>
    </xf>
    <xf numFmtId="0" fontId="14" fillId="2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41" fontId="14" fillId="2" borderId="3" xfId="1" applyFont="1" applyFill="1" applyBorder="1" applyAlignment="1">
      <alignment vertical="center"/>
    </xf>
    <xf numFmtId="41" fontId="14" fillId="0" borderId="3" xfId="1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vertical="center"/>
    </xf>
    <xf numFmtId="41" fontId="14" fillId="0" borderId="15" xfId="1" applyNumberFormat="1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12" xfId="1" applyNumberFormat="1" applyFont="1" applyBorder="1" applyAlignment="1">
      <alignment vertical="center"/>
    </xf>
    <xf numFmtId="0" fontId="14" fillId="0" borderId="6" xfId="1" applyNumberFormat="1" applyFont="1" applyBorder="1" applyAlignment="1">
      <alignment vertical="center" wrapText="1"/>
    </xf>
    <xf numFmtId="0" fontId="14" fillId="0" borderId="12" xfId="1" applyNumberFormat="1" applyFont="1" applyBorder="1" applyAlignment="1">
      <alignment vertical="center" wrapText="1"/>
    </xf>
    <xf numFmtId="41" fontId="14" fillId="0" borderId="4" xfId="1" applyFont="1" applyFill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41" fontId="14" fillId="0" borderId="21" xfId="1" applyFont="1" applyBorder="1" applyAlignment="1">
      <alignment horizontal="center" vertical="center"/>
    </xf>
    <xf numFmtId="41" fontId="14" fillId="0" borderId="21" xfId="1" applyFont="1" applyBorder="1" applyAlignment="1">
      <alignment horizontal="right" vertical="center"/>
    </xf>
    <xf numFmtId="41" fontId="14" fillId="0" borderId="0" xfId="1" applyFont="1" applyBorder="1" applyAlignment="1">
      <alignment horizontal="center" vertical="center"/>
    </xf>
    <xf numFmtId="41" fontId="14" fillId="0" borderId="0" xfId="1" applyFont="1" applyBorder="1" applyAlignment="1">
      <alignment horizontal="right" vertical="center"/>
    </xf>
    <xf numFmtId="0" fontId="15" fillId="0" borderId="2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3" fontId="14" fillId="0" borderId="3" xfId="0" applyNumberFormat="1" applyFont="1" applyBorder="1" applyAlignment="1">
      <alignment vertical="center"/>
    </xf>
    <xf numFmtId="3" fontId="14" fillId="0" borderId="3" xfId="1" applyNumberFormat="1" applyFont="1" applyBorder="1" applyAlignment="1">
      <alignment vertical="center"/>
    </xf>
    <xf numFmtId="41" fontId="14" fillId="0" borderId="4" xfId="1" applyFont="1" applyBorder="1" applyAlignment="1">
      <alignment horizontal="center" vertical="center"/>
    </xf>
    <xf numFmtId="41" fontId="14" fillId="0" borderId="4" xfId="1" applyFont="1" applyBorder="1" applyAlignment="1">
      <alignment horizontal="right" vertical="center"/>
    </xf>
    <xf numFmtId="41" fontId="14" fillId="0" borderId="23" xfId="1" applyFont="1" applyBorder="1" applyAlignment="1">
      <alignment horizontal="right" vertical="center"/>
    </xf>
    <xf numFmtId="0" fontId="14" fillId="0" borderId="4" xfId="0" applyNumberFormat="1" applyFont="1" applyBorder="1" applyAlignment="1">
      <alignment horizontal="center" vertical="center"/>
    </xf>
    <xf numFmtId="0" fontId="14" fillId="0" borderId="1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16" fillId="0" borderId="0" xfId="0" applyFont="1">
      <alignment vertical="center"/>
    </xf>
    <xf numFmtId="0" fontId="12" fillId="0" borderId="0" xfId="0" applyFont="1">
      <alignment vertical="center"/>
    </xf>
    <xf numFmtId="0" fontId="15" fillId="0" borderId="0" xfId="0" applyFont="1" applyBorder="1">
      <alignment vertical="center"/>
    </xf>
    <xf numFmtId="0" fontId="15" fillId="0" borderId="0" xfId="0" applyFont="1">
      <alignment vertical="center"/>
    </xf>
    <xf numFmtId="3" fontId="14" fillId="0" borderId="0" xfId="1" applyNumberFormat="1" applyFont="1" applyBorder="1" applyAlignment="1">
      <alignment horizontal="right" vertical="center"/>
    </xf>
    <xf numFmtId="0" fontId="15" fillId="0" borderId="21" xfId="0" applyFont="1" applyBorder="1">
      <alignment vertical="center"/>
    </xf>
    <xf numFmtId="0" fontId="12" fillId="0" borderId="21" xfId="0" applyFont="1" applyBorder="1">
      <alignment vertical="center"/>
    </xf>
    <xf numFmtId="41" fontId="14" fillId="0" borderId="0" xfId="1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3" fontId="14" fillId="0" borderId="15" xfId="1" applyNumberFormat="1" applyFont="1" applyBorder="1" applyAlignment="1">
      <alignment vertical="center"/>
    </xf>
    <xf numFmtId="0" fontId="15" fillId="0" borderId="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3" fontId="14" fillId="0" borderId="16" xfId="0" applyNumberFormat="1" applyFont="1" applyBorder="1" applyAlignment="1">
      <alignment vertical="center"/>
    </xf>
    <xf numFmtId="3" fontId="14" fillId="0" borderId="16" xfId="1" applyNumberFormat="1" applyFont="1" applyBorder="1" applyAlignment="1">
      <alignment vertical="center"/>
    </xf>
    <xf numFmtId="3" fontId="14" fillId="0" borderId="17" xfId="1" applyNumberFormat="1" applyFont="1" applyBorder="1" applyAlignment="1">
      <alignment vertical="center"/>
    </xf>
    <xf numFmtId="41" fontId="14" fillId="2" borderId="15" xfId="1" applyFont="1" applyFill="1" applyBorder="1" applyAlignment="1">
      <alignment vertical="center"/>
    </xf>
    <xf numFmtId="41" fontId="14" fillId="0" borderId="1" xfId="1" applyFont="1" applyFill="1" applyBorder="1" applyAlignment="1">
      <alignment vertical="center"/>
    </xf>
    <xf numFmtId="41" fontId="14" fillId="0" borderId="4" xfId="1" applyNumberFormat="1" applyFont="1" applyBorder="1" applyAlignment="1">
      <alignment vertical="center"/>
    </xf>
    <xf numFmtId="0" fontId="17" fillId="0" borderId="0" xfId="0" applyFont="1" applyFill="1" applyBorder="1">
      <alignment vertical="center"/>
    </xf>
    <xf numFmtId="0" fontId="18" fillId="0" borderId="0" xfId="0" applyFont="1" applyFill="1" applyBorder="1">
      <alignment vertical="center"/>
    </xf>
    <xf numFmtId="0" fontId="19" fillId="0" borderId="0" xfId="0" applyFont="1" applyFill="1" applyBorder="1" applyAlignment="1">
      <alignment horizontal="distributed" vertical="center"/>
    </xf>
    <xf numFmtId="3" fontId="19" fillId="0" borderId="0" xfId="0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4" fillId="0" borderId="12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41" fontId="14" fillId="0" borderId="1" xfId="1" applyNumberFormat="1" applyFont="1" applyFill="1" applyBorder="1" applyAlignment="1">
      <alignment vertical="center"/>
    </xf>
    <xf numFmtId="41" fontId="14" fillId="0" borderId="2" xfId="1" applyNumberFormat="1" applyFont="1" applyFill="1" applyBorder="1" applyAlignment="1">
      <alignment vertical="center"/>
    </xf>
    <xf numFmtId="0" fontId="14" fillId="0" borderId="1" xfId="0" applyNumberFormat="1" applyFont="1" applyBorder="1" applyAlignment="1">
      <alignment vertical="center"/>
    </xf>
    <xf numFmtId="0" fontId="15" fillId="3" borderId="4" xfId="0" applyFont="1" applyFill="1" applyBorder="1" applyAlignment="1">
      <alignment horizontal="center" vertical="center"/>
    </xf>
    <xf numFmtId="41" fontId="14" fillId="3" borderId="4" xfId="1" applyFont="1" applyFill="1" applyBorder="1" applyAlignment="1">
      <alignment vertical="center"/>
    </xf>
    <xf numFmtId="41" fontId="14" fillId="3" borderId="5" xfId="1" applyFont="1" applyFill="1" applyBorder="1" applyAlignment="1">
      <alignment vertical="center"/>
    </xf>
    <xf numFmtId="0" fontId="14" fillId="3" borderId="4" xfId="0" applyFont="1" applyFill="1" applyBorder="1" applyAlignment="1">
      <alignment horizontal="center" vertical="center"/>
    </xf>
    <xf numFmtId="41" fontId="14" fillId="3" borderId="4" xfId="1" applyNumberFormat="1" applyFont="1" applyFill="1" applyBorder="1" applyAlignment="1">
      <alignment vertical="center"/>
    </xf>
    <xf numFmtId="0" fontId="14" fillId="3" borderId="14" xfId="0" applyFont="1" applyFill="1" applyBorder="1" applyAlignment="1">
      <alignment horizontal="center" vertical="center"/>
    </xf>
    <xf numFmtId="41" fontId="14" fillId="3" borderId="24" xfId="1" applyFont="1" applyFill="1" applyBorder="1" applyAlignment="1">
      <alignment vertical="center"/>
    </xf>
    <xf numFmtId="0" fontId="25" fillId="4" borderId="10" xfId="0" applyFont="1" applyFill="1" applyBorder="1" applyAlignment="1">
      <alignment horizontal="center" vertical="center"/>
    </xf>
    <xf numFmtId="41" fontId="25" fillId="4" borderId="10" xfId="1" applyFont="1" applyFill="1" applyBorder="1" applyAlignment="1">
      <alignment vertical="center"/>
    </xf>
    <xf numFmtId="41" fontId="25" fillId="4" borderId="11" xfId="1" applyFont="1" applyFill="1" applyBorder="1" applyAlignment="1">
      <alignment vertical="center"/>
    </xf>
    <xf numFmtId="0" fontId="25" fillId="4" borderId="4" xfId="0" applyFont="1" applyFill="1" applyBorder="1" applyAlignment="1">
      <alignment horizontal="center" vertical="center"/>
    </xf>
    <xf numFmtId="41" fontId="25" fillId="4" borderId="4" xfId="1" applyFont="1" applyFill="1" applyBorder="1" applyAlignment="1">
      <alignment vertical="center"/>
    </xf>
    <xf numFmtId="41" fontId="25" fillId="4" borderId="5" xfId="1" applyFont="1" applyFill="1" applyBorder="1" applyAlignment="1">
      <alignment vertical="center"/>
    </xf>
    <xf numFmtId="0" fontId="25" fillId="4" borderId="9" xfId="0" applyFont="1" applyFill="1" applyBorder="1" applyAlignment="1">
      <alignment horizontal="center" vertical="center"/>
    </xf>
    <xf numFmtId="41" fontId="25" fillId="4" borderId="9" xfId="1" applyFont="1" applyFill="1" applyBorder="1" applyAlignment="1">
      <alignment vertical="center"/>
    </xf>
    <xf numFmtId="41" fontId="25" fillId="4" borderId="7" xfId="1" applyFont="1" applyFill="1" applyBorder="1" applyAlignment="1">
      <alignment vertical="center"/>
    </xf>
    <xf numFmtId="0" fontId="15" fillId="5" borderId="4" xfId="0" applyNumberFormat="1" applyFont="1" applyFill="1" applyBorder="1" applyAlignment="1">
      <alignment horizontal="center" vertical="center"/>
    </xf>
    <xf numFmtId="41" fontId="14" fillId="5" borderId="4" xfId="1" applyFont="1" applyFill="1" applyBorder="1" applyAlignment="1">
      <alignment vertical="center"/>
    </xf>
    <xf numFmtId="41" fontId="14" fillId="5" borderId="5" xfId="1" applyFont="1" applyFill="1" applyBorder="1" applyAlignment="1">
      <alignment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5" borderId="26" xfId="0" applyNumberFormat="1" applyFont="1" applyFill="1" applyBorder="1" applyAlignment="1">
      <alignment horizontal="center" vertical="center"/>
    </xf>
    <xf numFmtId="0" fontId="14" fillId="5" borderId="14" xfId="0" applyNumberFormat="1" applyFont="1" applyFill="1" applyBorder="1" applyAlignment="1">
      <alignment horizontal="center" vertical="center"/>
    </xf>
    <xf numFmtId="41" fontId="14" fillId="5" borderId="24" xfId="1" applyFont="1" applyFill="1" applyBorder="1" applyAlignment="1">
      <alignment vertical="center"/>
    </xf>
    <xf numFmtId="0" fontId="15" fillId="3" borderId="4" xfId="0" applyNumberFormat="1" applyFont="1" applyFill="1" applyBorder="1" applyAlignment="1">
      <alignment horizontal="center" vertical="center"/>
    </xf>
    <xf numFmtId="0" fontId="14" fillId="3" borderId="4" xfId="0" applyNumberFormat="1" applyFont="1" applyFill="1" applyBorder="1" applyAlignment="1">
      <alignment horizontal="center" vertical="center"/>
    </xf>
    <xf numFmtId="0" fontId="14" fillId="3" borderId="14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41" fontId="14" fillId="3" borderId="2" xfId="1" applyFont="1" applyFill="1" applyBorder="1" applyAlignment="1">
      <alignment vertical="center"/>
    </xf>
    <xf numFmtId="41" fontId="14" fillId="3" borderId="15" xfId="1" applyFont="1" applyFill="1" applyBorder="1" applyAlignment="1">
      <alignment vertical="center"/>
    </xf>
    <xf numFmtId="0" fontId="15" fillId="0" borderId="1" xfId="0" applyFont="1" applyFill="1" applyBorder="1" applyAlignment="1">
      <alignment vertical="center"/>
    </xf>
    <xf numFmtId="41" fontId="14" fillId="5" borderId="14" xfId="1" applyFont="1" applyFill="1" applyBorder="1" applyAlignment="1">
      <alignment vertical="center"/>
    </xf>
    <xf numFmtId="41" fontId="14" fillId="3" borderId="1" xfId="1" applyFont="1" applyFill="1" applyBorder="1" applyAlignment="1">
      <alignment vertical="center"/>
    </xf>
    <xf numFmtId="41" fontId="14" fillId="3" borderId="3" xfId="1" applyFont="1" applyFill="1" applyBorder="1" applyAlignment="1">
      <alignment vertical="center"/>
    </xf>
    <xf numFmtId="3" fontId="14" fillId="0" borderId="0" xfId="1" applyNumberFormat="1" applyFont="1" applyBorder="1" applyAlignment="1">
      <alignment horizontal="center" vertical="center"/>
    </xf>
    <xf numFmtId="41" fontId="14" fillId="0" borderId="1" xfId="1" applyFont="1" applyBorder="1" applyAlignment="1">
      <alignment horizontal="center" vertical="center"/>
    </xf>
    <xf numFmtId="41" fontId="14" fillId="3" borderId="4" xfId="1" applyFont="1" applyFill="1" applyBorder="1" applyAlignment="1">
      <alignment horizontal="center" vertical="center"/>
    </xf>
    <xf numFmtId="41" fontId="25" fillId="4" borderId="10" xfId="1" applyFont="1" applyFill="1" applyBorder="1" applyAlignment="1">
      <alignment horizontal="center" vertical="center"/>
    </xf>
    <xf numFmtId="41" fontId="25" fillId="4" borderId="4" xfId="1" applyFont="1" applyFill="1" applyBorder="1" applyAlignment="1">
      <alignment horizontal="center" vertical="center"/>
    </xf>
    <xf numFmtId="41" fontId="25" fillId="4" borderId="9" xfId="1" applyFont="1" applyFill="1" applyBorder="1" applyAlignment="1">
      <alignment horizontal="center" vertical="center"/>
    </xf>
    <xf numFmtId="41" fontId="14" fillId="2" borderId="3" xfId="1" applyFont="1" applyFill="1" applyBorder="1" applyAlignment="1">
      <alignment horizontal="center" vertical="center"/>
    </xf>
    <xf numFmtId="41" fontId="14" fillId="0" borderId="3" xfId="1" applyNumberFormat="1" applyFont="1" applyFill="1" applyBorder="1" applyAlignment="1">
      <alignment horizontal="center" vertical="center"/>
    </xf>
    <xf numFmtId="41" fontId="14" fillId="0" borderId="1" xfId="1" applyNumberFormat="1" applyFont="1" applyFill="1" applyBorder="1" applyAlignment="1">
      <alignment horizontal="center" vertical="center"/>
    </xf>
    <xf numFmtId="3" fontId="14" fillId="0" borderId="3" xfId="1" applyNumberFormat="1" applyFont="1" applyBorder="1" applyAlignment="1">
      <alignment horizontal="center" vertical="center"/>
    </xf>
    <xf numFmtId="3" fontId="14" fillId="0" borderId="16" xfId="1" applyNumberFormat="1" applyFont="1" applyBorder="1" applyAlignment="1">
      <alignment horizontal="center" vertical="center"/>
    </xf>
    <xf numFmtId="0" fontId="14" fillId="5" borderId="4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1" fontId="14" fillId="0" borderId="2" xfId="1" applyFont="1" applyFill="1" applyBorder="1" applyAlignment="1">
      <alignment vertical="center"/>
    </xf>
    <xf numFmtId="0" fontId="15" fillId="0" borderId="4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41" fontId="14" fillId="0" borderId="5" xfId="1" applyFont="1" applyFill="1" applyBorder="1" applyAlignment="1">
      <alignment vertical="center"/>
    </xf>
    <xf numFmtId="0" fontId="14" fillId="0" borderId="3" xfId="0" applyNumberFormat="1" applyFont="1" applyFill="1" applyBorder="1" applyAlignment="1">
      <alignment vertical="center"/>
    </xf>
    <xf numFmtId="0" fontId="14" fillId="0" borderId="14" xfId="0" applyNumberFormat="1" applyFont="1" applyFill="1" applyBorder="1" applyAlignment="1">
      <alignment horizontal="center" vertical="center"/>
    </xf>
    <xf numFmtId="41" fontId="14" fillId="0" borderId="14" xfId="1" applyFont="1" applyFill="1" applyBorder="1" applyAlignment="1">
      <alignment vertical="center"/>
    </xf>
    <xf numFmtId="0" fontId="15" fillId="0" borderId="26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right" vertical="center"/>
    </xf>
    <xf numFmtId="3" fontId="20" fillId="0" borderId="0" xfId="0" applyNumberFormat="1" applyFont="1" applyFill="1" applyBorder="1" applyAlignment="1">
      <alignment horizontal="distributed" vertical="center" wrapText="1"/>
    </xf>
    <xf numFmtId="176" fontId="20" fillId="0" borderId="0" xfId="0" applyNumberFormat="1" applyFont="1" applyFill="1" applyBorder="1" applyAlignment="1">
      <alignment horizontal="right" vertical="center" wrapText="1"/>
    </xf>
    <xf numFmtId="3" fontId="21" fillId="0" borderId="0" xfId="0" applyNumberFormat="1" applyFont="1" applyFill="1" applyBorder="1" applyAlignment="1">
      <alignment horizontal="distributed" vertical="center" wrapText="1"/>
    </xf>
    <xf numFmtId="176" fontId="21" fillId="0" borderId="0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4" borderId="33" xfId="0" applyFont="1" applyFill="1" applyBorder="1" applyAlignment="1">
      <alignment horizontal="center" vertical="center"/>
    </xf>
    <xf numFmtId="0" fontId="25" fillId="4" borderId="21" xfId="0" applyFont="1" applyFill="1" applyBorder="1" applyAlignment="1">
      <alignment horizontal="center" vertical="center"/>
    </xf>
    <xf numFmtId="0" fontId="25" fillId="4" borderId="29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0" fontId="25" fillId="4" borderId="30" xfId="0" applyFont="1" applyFill="1" applyBorder="1" applyAlignment="1">
      <alignment horizontal="center" vertical="center"/>
    </xf>
    <xf numFmtId="0" fontId="25" fillId="4" borderId="18" xfId="0" applyFont="1" applyFill="1" applyBorder="1" applyAlignment="1">
      <alignment horizontal="center" vertical="center"/>
    </xf>
    <xf numFmtId="0" fontId="14" fillId="0" borderId="25" xfId="1" applyNumberFormat="1" applyFont="1" applyBorder="1" applyAlignment="1">
      <alignment horizontal="center" vertical="center" wrapText="1"/>
    </xf>
    <xf numFmtId="0" fontId="14" fillId="0" borderId="28" xfId="1" applyNumberFormat="1" applyFont="1" applyBorder="1" applyAlignment="1">
      <alignment horizontal="center" vertical="center" wrapText="1"/>
    </xf>
    <xf numFmtId="0" fontId="14" fillId="0" borderId="19" xfId="1" applyNumberFormat="1" applyFont="1" applyBorder="1" applyAlignment="1">
      <alignment horizontal="center" vertical="center" wrapText="1"/>
    </xf>
    <xf numFmtId="0" fontId="14" fillId="0" borderId="13" xfId="1" applyNumberFormat="1" applyFont="1" applyBorder="1" applyAlignment="1">
      <alignment horizontal="center" vertical="center" wrapText="1"/>
    </xf>
    <xf numFmtId="0" fontId="14" fillId="0" borderId="6" xfId="1" applyNumberFormat="1" applyFont="1" applyBorder="1" applyAlignment="1">
      <alignment horizontal="center" vertical="center"/>
    </xf>
    <xf numFmtId="0" fontId="14" fillId="0" borderId="1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/>
    </xf>
    <xf numFmtId="0" fontId="14" fillId="3" borderId="9" xfId="0" applyNumberFormat="1" applyFont="1" applyFill="1" applyBorder="1" applyAlignment="1">
      <alignment horizontal="center" vertical="center"/>
    </xf>
    <xf numFmtId="0" fontId="14" fillId="3" borderId="31" xfId="0" applyNumberFormat="1" applyFont="1" applyFill="1" applyBorder="1" applyAlignment="1">
      <alignment horizontal="center" vertical="center"/>
    </xf>
    <xf numFmtId="0" fontId="14" fillId="3" borderId="20" xfId="0" applyNumberFormat="1" applyFont="1" applyFill="1" applyBorder="1" applyAlignment="1">
      <alignment horizontal="center" vertical="center"/>
    </xf>
    <xf numFmtId="0" fontId="14" fillId="3" borderId="10" xfId="0" applyNumberFormat="1" applyFont="1" applyFill="1" applyBorder="1" applyAlignment="1">
      <alignment horizontal="center" vertical="center"/>
    </xf>
    <xf numFmtId="0" fontId="14" fillId="0" borderId="8" xfId="1" applyNumberFormat="1" applyFont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/>
    </xf>
    <xf numFmtId="0" fontId="14" fillId="3" borderId="14" xfId="0" applyNumberFormat="1" applyFont="1" applyFill="1" applyBorder="1" applyAlignment="1">
      <alignment horizontal="center" vertical="center"/>
    </xf>
    <xf numFmtId="0" fontId="14" fillId="0" borderId="16" xfId="0" applyNumberFormat="1" applyFont="1" applyBorder="1" applyAlignment="1">
      <alignment horizontal="center" vertical="center" wrapText="1"/>
    </xf>
    <xf numFmtId="0" fontId="14" fillId="0" borderId="31" xfId="0" applyNumberFormat="1" applyFont="1" applyBorder="1" applyAlignment="1">
      <alignment horizontal="center" vertical="center" wrapText="1"/>
    </xf>
    <xf numFmtId="0" fontId="14" fillId="0" borderId="20" xfId="0" applyNumberFormat="1" applyFont="1" applyBorder="1" applyAlignment="1">
      <alignment horizontal="center" vertical="center" wrapText="1"/>
    </xf>
    <xf numFmtId="0" fontId="14" fillId="0" borderId="9" xfId="1" applyNumberFormat="1" applyFont="1" applyBorder="1" applyAlignment="1">
      <alignment horizontal="center" vertical="center" wrapText="1"/>
    </xf>
    <xf numFmtId="0" fontId="14" fillId="0" borderId="31" xfId="1" applyNumberFormat="1" applyFont="1" applyBorder="1" applyAlignment="1">
      <alignment horizontal="center" vertical="center" wrapText="1"/>
    </xf>
    <xf numFmtId="0" fontId="14" fillId="0" borderId="20" xfId="1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4" fillId="0" borderId="6" xfId="1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 wrapText="1"/>
    </xf>
    <xf numFmtId="0" fontId="14" fillId="0" borderId="3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41" fontId="15" fillId="0" borderId="0" xfId="1" applyFont="1" applyBorder="1" applyAlignment="1">
      <alignment horizontal="center" vertical="center"/>
    </xf>
    <xf numFmtId="41" fontId="15" fillId="0" borderId="0" xfId="1" applyFont="1" applyBorder="1" applyAlignment="1">
      <alignment horizontal="left" vertical="center"/>
    </xf>
    <xf numFmtId="0" fontId="25" fillId="4" borderId="32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27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25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12" xfId="1" applyNumberFormat="1" applyFont="1" applyBorder="1" applyAlignment="1">
      <alignment horizontal="center" vertical="center"/>
    </xf>
    <xf numFmtId="0" fontId="14" fillId="0" borderId="27" xfId="1" applyNumberFormat="1" applyFont="1" applyBorder="1" applyAlignment="1">
      <alignment horizontal="center" vertical="center"/>
    </xf>
    <xf numFmtId="0" fontId="14" fillId="0" borderId="13" xfId="1" applyNumberFormat="1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14" xfId="0" applyNumberFormat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0" borderId="14" xfId="1" applyNumberFormat="1" applyFont="1" applyFill="1" applyBorder="1" applyAlignment="1">
      <alignment horizontal="center" vertical="center" wrapText="1"/>
    </xf>
    <xf numFmtId="0" fontId="14" fillId="0" borderId="3" xfId="1" applyNumberFormat="1" applyFont="1" applyFill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top" wrapText="1"/>
    </xf>
    <xf numFmtId="0" fontId="14" fillId="0" borderId="1" xfId="1" applyNumberFormat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4" fillId="2" borderId="14" xfId="0" applyNumberFormat="1" applyFont="1" applyFill="1" applyBorder="1" applyAlignment="1">
      <alignment horizontal="center" vertical="center"/>
    </xf>
    <xf numFmtId="0" fontId="14" fillId="2" borderId="3" xfId="0" applyNumberFormat="1" applyFont="1" applyFill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24" fillId="6" borderId="32" xfId="0" applyNumberFormat="1" applyFont="1" applyFill="1" applyBorder="1" applyAlignment="1">
      <alignment horizontal="center" vertical="center"/>
    </xf>
    <xf numFmtId="0" fontId="24" fillId="6" borderId="10" xfId="0" applyNumberFormat="1" applyFont="1" applyFill="1" applyBorder="1" applyAlignment="1">
      <alignment horizontal="center" vertical="center"/>
    </xf>
    <xf numFmtId="0" fontId="24" fillId="6" borderId="11" xfId="0" applyNumberFormat="1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3" fontId="13" fillId="6" borderId="9" xfId="0" applyNumberFormat="1" applyFont="1" applyFill="1" applyBorder="1" applyAlignment="1">
      <alignment horizontal="center" vertical="center"/>
    </xf>
    <xf numFmtId="3" fontId="13" fillId="6" borderId="9" xfId="1" applyNumberFormat="1" applyFont="1" applyFill="1" applyBorder="1" applyAlignment="1">
      <alignment horizontal="center" vertical="center"/>
    </xf>
    <xf numFmtId="3" fontId="13" fillId="6" borderId="7" xfId="1" applyNumberFormat="1" applyFont="1" applyFill="1" applyBorder="1" applyAlignment="1">
      <alignment horizontal="center" vertical="center"/>
    </xf>
    <xf numFmtId="0" fontId="13" fillId="6" borderId="25" xfId="1" applyNumberFormat="1" applyFont="1" applyFill="1" applyBorder="1" applyAlignment="1">
      <alignment horizontal="center" vertical="center"/>
    </xf>
    <xf numFmtId="0" fontId="13" fillId="6" borderId="9" xfId="1" applyNumberFormat="1" applyFont="1" applyFill="1" applyBorder="1" applyAlignment="1">
      <alignment horizontal="center" vertical="center"/>
    </xf>
    <xf numFmtId="3" fontId="13" fillId="6" borderId="7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view="pageBreakPreview" zoomScaleNormal="100" zoomScaleSheetLayoutView="100" workbookViewId="0">
      <selection activeCell="A6" sqref="A6:H6"/>
    </sheetView>
  </sheetViews>
  <sheetFormatPr defaultRowHeight="16.5"/>
  <cols>
    <col min="1" max="1" width="13.375" style="1" customWidth="1"/>
    <col min="2" max="2" width="9" style="1"/>
    <col min="3" max="3" width="21.25" style="1" customWidth="1"/>
    <col min="4" max="5" width="9" style="1"/>
    <col min="6" max="6" width="9.5" style="1" customWidth="1"/>
    <col min="7" max="7" width="24.375" style="1" customWidth="1"/>
    <col min="8" max="8" width="17.75" style="1" customWidth="1"/>
    <col min="9" max="9" width="9" style="1"/>
    <col min="10" max="10" width="14.5" style="1" bestFit="1" customWidth="1"/>
    <col min="11" max="16384" width="9" style="1"/>
  </cols>
  <sheetData>
    <row r="1" spans="1:8" ht="42" customHeight="1">
      <c r="A1" s="142" t="s">
        <v>20</v>
      </c>
      <c r="B1" s="142"/>
      <c r="C1" s="142"/>
      <c r="D1" s="142"/>
      <c r="E1" s="142"/>
      <c r="F1" s="142"/>
      <c r="G1" s="142"/>
      <c r="H1" s="142"/>
    </row>
    <row r="2" spans="1:8" ht="33" customHeight="1">
      <c r="A2" s="2"/>
      <c r="B2" s="2"/>
      <c r="C2" s="2"/>
      <c r="D2" s="2"/>
      <c r="E2" s="2"/>
      <c r="F2" s="2"/>
      <c r="G2" s="2"/>
      <c r="H2" s="2"/>
    </row>
    <row r="3" spans="1:8" s="77" customFormat="1" ht="60" customHeight="1">
      <c r="A3" s="145" t="s">
        <v>22</v>
      </c>
      <c r="B3" s="145"/>
      <c r="C3" s="145"/>
      <c r="D3" s="145"/>
      <c r="E3" s="145"/>
      <c r="F3" s="145"/>
      <c r="G3" s="145"/>
      <c r="H3" s="145"/>
    </row>
    <row r="4" spans="1:8" s="77" customFormat="1" ht="33.75" customHeight="1">
      <c r="A4" s="143" t="s">
        <v>21</v>
      </c>
      <c r="B4" s="143"/>
      <c r="C4" s="143"/>
      <c r="D4" s="143"/>
      <c r="E4" s="143"/>
      <c r="F4" s="143"/>
      <c r="G4" s="143"/>
      <c r="H4" s="143"/>
    </row>
    <row r="5" spans="1:8" s="77" customFormat="1" ht="36.75" customHeight="1">
      <c r="A5" s="78"/>
      <c r="B5" s="147"/>
      <c r="C5" s="147"/>
      <c r="D5" s="148"/>
      <c r="E5" s="148"/>
      <c r="F5" s="148"/>
      <c r="G5" s="148"/>
      <c r="H5" s="79"/>
    </row>
    <row r="6" spans="1:8" s="76" customFormat="1" ht="48" customHeight="1">
      <c r="A6" s="144" t="s">
        <v>15</v>
      </c>
      <c r="B6" s="144"/>
      <c r="C6" s="144"/>
      <c r="D6" s="144"/>
      <c r="E6" s="144"/>
      <c r="F6" s="144"/>
      <c r="G6" s="144"/>
      <c r="H6" s="144"/>
    </row>
    <row r="7" spans="1:8" s="7" customFormat="1" ht="48" customHeight="1">
      <c r="A7" s="11"/>
      <c r="B7" s="149"/>
      <c r="C7" s="149"/>
      <c r="D7" s="150"/>
      <c r="E7" s="150"/>
      <c r="F7" s="150"/>
      <c r="G7" s="150"/>
      <c r="H7" s="6"/>
    </row>
    <row r="8" spans="1:8" s="7" customFormat="1" ht="72.75" customHeight="1">
      <c r="A8" s="4"/>
      <c r="B8" s="8"/>
      <c r="C8" s="8"/>
      <c r="D8" s="8"/>
      <c r="E8" s="5"/>
      <c r="F8" s="6"/>
      <c r="G8" s="6"/>
      <c r="H8" s="6"/>
    </row>
    <row r="9" spans="1:8" ht="44.25" customHeight="1">
      <c r="A9" s="151"/>
      <c r="B9" s="151"/>
      <c r="C9" s="151"/>
      <c r="D9" s="151"/>
      <c r="E9" s="151"/>
      <c r="F9" s="151"/>
      <c r="G9" s="151"/>
      <c r="H9" s="151"/>
    </row>
    <row r="10" spans="1:8" ht="0.75" hidden="1" customHeight="1">
      <c r="A10" s="3"/>
      <c r="B10" s="3"/>
      <c r="C10" s="3"/>
      <c r="D10" s="3"/>
      <c r="E10" s="3"/>
      <c r="F10" s="146"/>
      <c r="G10" s="146"/>
      <c r="H10" s="146"/>
    </row>
    <row r="17" spans="3:3">
      <c r="C17" s="9"/>
    </row>
  </sheetData>
  <mergeCells count="10">
    <mergeCell ref="A1:H1"/>
    <mergeCell ref="A4:H4"/>
    <mergeCell ref="A6:H6"/>
    <mergeCell ref="A3:H3"/>
    <mergeCell ref="F10:H10"/>
    <mergeCell ref="B5:C5"/>
    <mergeCell ref="D5:G5"/>
    <mergeCell ref="B7:C7"/>
    <mergeCell ref="D7:G7"/>
    <mergeCell ref="A9:H9"/>
  </mergeCells>
  <phoneticPr fontId="4" type="noConversion"/>
  <pageMargins left="0.82677165354330717" right="0.70866141732283472" top="0.94488188976377963" bottom="0.5511811023622047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Y626"/>
  <sheetViews>
    <sheetView tabSelected="1" view="pageBreakPreview" zoomScale="85" zoomScaleSheetLayoutView="85" workbookViewId="0">
      <pane xSplit="2" ySplit="5" topLeftCell="C6" activePane="bottomRight" state="frozen"/>
      <selection activeCell="M28" sqref="M28"/>
      <selection pane="topRight" activeCell="M28" sqref="M28"/>
      <selection pane="bottomLeft" activeCell="M28" sqref="M28"/>
      <selection pane="bottomRight" sqref="A1:N1"/>
    </sheetView>
  </sheetViews>
  <sheetFormatPr defaultRowHeight="13.5"/>
  <cols>
    <col min="1" max="1" width="9.5" style="13" customWidth="1"/>
    <col min="2" max="2" width="9.5" style="47" customWidth="1"/>
    <col min="3" max="3" width="5.625" style="48" customWidth="1"/>
    <col min="4" max="4" width="11.625" style="49" customWidth="1"/>
    <col min="5" max="5" width="11.625" style="50" customWidth="1"/>
    <col min="6" max="6" width="7.5" style="130" bestFit="1" customWidth="1"/>
    <col min="7" max="7" width="11.625" style="12" customWidth="1"/>
    <col min="8" max="9" width="9.375" style="65" customWidth="1"/>
    <col min="10" max="10" width="5.625" style="51" customWidth="1"/>
    <col min="11" max="12" width="11.625" style="52" customWidth="1"/>
    <col min="13" max="13" width="7.5" style="52" bestFit="1" customWidth="1"/>
    <col min="14" max="14" width="11.625" style="53" customWidth="1"/>
    <col min="15" max="155" width="9" style="10"/>
    <col min="156" max="16384" width="9" style="59"/>
  </cols>
  <sheetData>
    <row r="1" spans="1:155" s="58" customFormat="1" ht="39.75" customHeight="1">
      <c r="A1" s="178" t="s">
        <v>23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</row>
    <row r="2" spans="1:155" s="61" customFormat="1" ht="9.9499999999999993" customHeight="1">
      <c r="A2" s="218"/>
      <c r="B2" s="218"/>
      <c r="C2" s="13"/>
      <c r="D2" s="14"/>
      <c r="E2" s="15"/>
      <c r="F2" s="121"/>
      <c r="G2" s="15"/>
      <c r="H2" s="191"/>
      <c r="I2" s="191"/>
      <c r="J2" s="16"/>
      <c r="K2" s="17"/>
      <c r="L2" s="17"/>
      <c r="M2" s="17"/>
      <c r="N2" s="17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</row>
    <row r="3" spans="1:155" ht="20.100000000000001" customHeight="1" thickBot="1">
      <c r="A3" s="219" t="s">
        <v>19</v>
      </c>
      <c r="B3" s="219"/>
      <c r="C3" s="13"/>
      <c r="D3" s="14"/>
      <c r="E3" s="15"/>
      <c r="F3" s="121"/>
      <c r="G3" s="62"/>
      <c r="H3" s="192"/>
      <c r="I3" s="192"/>
      <c r="J3" s="16"/>
      <c r="K3" s="17"/>
      <c r="L3" s="17"/>
      <c r="M3" s="17"/>
      <c r="N3" s="46" t="s">
        <v>6</v>
      </c>
    </row>
    <row r="4" spans="1:155" s="63" customFormat="1" ht="18" customHeight="1">
      <c r="A4" s="224" t="s">
        <v>18</v>
      </c>
      <c r="B4" s="225"/>
      <c r="C4" s="225"/>
      <c r="D4" s="225"/>
      <c r="E4" s="225"/>
      <c r="F4" s="225"/>
      <c r="G4" s="226"/>
      <c r="H4" s="224" t="s">
        <v>10</v>
      </c>
      <c r="I4" s="225"/>
      <c r="J4" s="225"/>
      <c r="K4" s="225"/>
      <c r="L4" s="225"/>
      <c r="M4" s="225"/>
      <c r="N4" s="226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</row>
    <row r="5" spans="1:155" s="61" customFormat="1" ht="32.1" customHeight="1" thickBot="1">
      <c r="A5" s="227" t="s">
        <v>0</v>
      </c>
      <c r="B5" s="228" t="s">
        <v>1</v>
      </c>
      <c r="C5" s="228" t="s">
        <v>11</v>
      </c>
      <c r="D5" s="229" t="s">
        <v>24</v>
      </c>
      <c r="E5" s="230" t="s">
        <v>12</v>
      </c>
      <c r="F5" s="230" t="s">
        <v>13</v>
      </c>
      <c r="G5" s="231" t="s">
        <v>14</v>
      </c>
      <c r="H5" s="232" t="s">
        <v>0</v>
      </c>
      <c r="I5" s="233" t="s">
        <v>1</v>
      </c>
      <c r="J5" s="233" t="s">
        <v>11</v>
      </c>
      <c r="K5" s="230" t="s">
        <v>24</v>
      </c>
      <c r="L5" s="230" t="s">
        <v>12</v>
      </c>
      <c r="M5" s="230" t="s">
        <v>13</v>
      </c>
      <c r="N5" s="234" t="s">
        <v>14</v>
      </c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</row>
    <row r="6" spans="1:155" s="10" customFormat="1" ht="15.75" customHeight="1">
      <c r="A6" s="213" t="s">
        <v>9</v>
      </c>
      <c r="B6" s="199" t="s">
        <v>29</v>
      </c>
      <c r="C6" s="18" t="s">
        <v>3</v>
      </c>
      <c r="D6" s="19">
        <v>0</v>
      </c>
      <c r="E6" s="19">
        <v>37800000</v>
      </c>
      <c r="F6" s="122">
        <v>0</v>
      </c>
      <c r="G6" s="20">
        <f t="shared" ref="G6:G29" si="0">D6+E6+F6</f>
        <v>37800000</v>
      </c>
      <c r="H6" s="201" t="s">
        <v>7</v>
      </c>
      <c r="I6" s="204" t="s">
        <v>8</v>
      </c>
      <c r="J6" s="133" t="s">
        <v>3</v>
      </c>
      <c r="K6" s="74">
        <v>113650000</v>
      </c>
      <c r="L6" s="74">
        <v>0</v>
      </c>
      <c r="M6" s="74">
        <v>0</v>
      </c>
      <c r="N6" s="134">
        <f t="shared" ref="N6:N117" si="1">K6+L6+M6</f>
        <v>113650000</v>
      </c>
    </row>
    <row r="7" spans="1:155" s="10" customFormat="1" ht="15.75" customHeight="1">
      <c r="A7" s="183"/>
      <c r="B7" s="200"/>
      <c r="C7" s="22" t="s">
        <v>4</v>
      </c>
      <c r="D7" s="23">
        <v>0</v>
      </c>
      <c r="E7" s="23">
        <v>24455000</v>
      </c>
      <c r="F7" s="51">
        <v>0</v>
      </c>
      <c r="G7" s="24">
        <f t="shared" si="0"/>
        <v>24455000</v>
      </c>
      <c r="H7" s="202"/>
      <c r="I7" s="205"/>
      <c r="J7" s="135" t="s">
        <v>4</v>
      </c>
      <c r="K7" s="74">
        <v>110336430</v>
      </c>
      <c r="L7" s="74">
        <v>0</v>
      </c>
      <c r="M7" s="41">
        <v>0</v>
      </c>
      <c r="N7" s="134">
        <f t="shared" si="1"/>
        <v>110336430</v>
      </c>
    </row>
    <row r="8" spans="1:155" s="27" customFormat="1" ht="15.75" customHeight="1">
      <c r="A8" s="183"/>
      <c r="B8" s="200"/>
      <c r="C8" s="56" t="s">
        <v>5</v>
      </c>
      <c r="D8" s="23">
        <v>0</v>
      </c>
      <c r="E8" s="23">
        <f>E6-E7</f>
        <v>13345000</v>
      </c>
      <c r="F8" s="51">
        <v>0</v>
      </c>
      <c r="G8" s="24">
        <f t="shared" si="0"/>
        <v>13345000</v>
      </c>
      <c r="H8" s="203"/>
      <c r="I8" s="206"/>
      <c r="J8" s="136" t="s">
        <v>5</v>
      </c>
      <c r="K8" s="41">
        <f>K6-K7</f>
        <v>3313570</v>
      </c>
      <c r="L8" s="74">
        <v>0</v>
      </c>
      <c r="M8" s="41">
        <f>M6-M7</f>
        <v>0</v>
      </c>
      <c r="N8" s="134">
        <f>K8+L8+M8</f>
        <v>3313570</v>
      </c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</row>
    <row r="9" spans="1:155" s="27" customFormat="1" ht="15.75" customHeight="1">
      <c r="A9" s="182"/>
      <c r="B9" s="190" t="s">
        <v>2</v>
      </c>
      <c r="C9" s="88" t="s">
        <v>3</v>
      </c>
      <c r="D9" s="89">
        <v>0</v>
      </c>
      <c r="E9" s="89">
        <f>E6</f>
        <v>37800000</v>
      </c>
      <c r="F9" s="123">
        <v>0</v>
      </c>
      <c r="G9" s="90">
        <f t="shared" si="0"/>
        <v>37800000</v>
      </c>
      <c r="H9" s="28"/>
      <c r="I9" s="214"/>
      <c r="J9" s="135" t="s">
        <v>3</v>
      </c>
      <c r="K9" s="74">
        <v>6273000</v>
      </c>
      <c r="L9" s="74">
        <v>0</v>
      </c>
      <c r="M9" s="41">
        <v>0</v>
      </c>
      <c r="N9" s="134">
        <f t="shared" si="1"/>
        <v>6273000</v>
      </c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</row>
    <row r="10" spans="1:155" s="27" customFormat="1" ht="15.75" customHeight="1">
      <c r="A10" s="183"/>
      <c r="B10" s="190"/>
      <c r="C10" s="88" t="s">
        <v>4</v>
      </c>
      <c r="D10" s="89">
        <v>0</v>
      </c>
      <c r="E10" s="89">
        <f>E7</f>
        <v>24455000</v>
      </c>
      <c r="F10" s="123">
        <v>0</v>
      </c>
      <c r="G10" s="90">
        <f t="shared" si="0"/>
        <v>24455000</v>
      </c>
      <c r="H10" s="28"/>
      <c r="I10" s="214"/>
      <c r="J10" s="135" t="s">
        <v>4</v>
      </c>
      <c r="K10" s="74">
        <v>5845000</v>
      </c>
      <c r="L10" s="74">
        <v>0</v>
      </c>
      <c r="M10" s="41">
        <v>0</v>
      </c>
      <c r="N10" s="134">
        <f t="shared" si="1"/>
        <v>5845000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</row>
    <row r="11" spans="1:155" s="27" customFormat="1" ht="15.75" customHeight="1">
      <c r="A11" s="184"/>
      <c r="B11" s="190"/>
      <c r="C11" s="91" t="s">
        <v>5</v>
      </c>
      <c r="D11" s="89">
        <v>0</v>
      </c>
      <c r="E11" s="89">
        <f>E8</f>
        <v>13345000</v>
      </c>
      <c r="F11" s="123">
        <v>0</v>
      </c>
      <c r="G11" s="90">
        <f t="shared" si="0"/>
        <v>13345000</v>
      </c>
      <c r="H11" s="28"/>
      <c r="I11" s="214"/>
      <c r="J11" s="136" t="s">
        <v>5</v>
      </c>
      <c r="K11" s="41">
        <f>K9-K10</f>
        <v>428000</v>
      </c>
      <c r="L11" s="74">
        <v>0</v>
      </c>
      <c r="M11" s="41">
        <f>M9-M10</f>
        <v>0</v>
      </c>
      <c r="N11" s="134">
        <f>K11+L11+M11</f>
        <v>428000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</row>
    <row r="12" spans="1:155" s="27" customFormat="1" ht="15.75" customHeight="1">
      <c r="A12" s="186" t="s">
        <v>25</v>
      </c>
      <c r="B12" s="187" t="s">
        <v>25</v>
      </c>
      <c r="C12" s="22" t="s">
        <v>3</v>
      </c>
      <c r="D12" s="23">
        <v>160000000</v>
      </c>
      <c r="E12" s="23">
        <v>0</v>
      </c>
      <c r="F12" s="51">
        <v>0</v>
      </c>
      <c r="G12" s="24">
        <f t="shared" si="0"/>
        <v>160000000</v>
      </c>
      <c r="H12" s="28"/>
      <c r="I12" s="214"/>
      <c r="J12" s="135" t="s">
        <v>3</v>
      </c>
      <c r="K12" s="74">
        <v>0</v>
      </c>
      <c r="L12" s="74">
        <v>0</v>
      </c>
      <c r="M12" s="41">
        <v>0</v>
      </c>
      <c r="N12" s="134">
        <f t="shared" si="1"/>
        <v>0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</row>
    <row r="13" spans="1:155" s="27" customFormat="1" ht="15.75" customHeight="1">
      <c r="A13" s="183"/>
      <c r="B13" s="216"/>
      <c r="C13" s="22" t="s">
        <v>4</v>
      </c>
      <c r="D13" s="23">
        <v>160000000</v>
      </c>
      <c r="E13" s="23">
        <v>0</v>
      </c>
      <c r="F13" s="51">
        <v>0</v>
      </c>
      <c r="G13" s="24">
        <f t="shared" si="0"/>
        <v>160000000</v>
      </c>
      <c r="H13" s="28"/>
      <c r="I13" s="214"/>
      <c r="J13" s="135" t="s">
        <v>4</v>
      </c>
      <c r="K13" s="74">
        <v>0</v>
      </c>
      <c r="L13" s="74">
        <v>0</v>
      </c>
      <c r="M13" s="41">
        <v>0</v>
      </c>
      <c r="N13" s="134">
        <f t="shared" si="1"/>
        <v>0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</row>
    <row r="14" spans="1:155" s="27" customFormat="1" ht="15.75" customHeight="1">
      <c r="A14" s="183"/>
      <c r="B14" s="216"/>
      <c r="C14" s="56" t="s">
        <v>5</v>
      </c>
      <c r="D14" s="23">
        <f>D12-D13</f>
        <v>0</v>
      </c>
      <c r="E14" s="23">
        <v>0</v>
      </c>
      <c r="F14" s="51">
        <f>F12-F13</f>
        <v>0</v>
      </c>
      <c r="G14" s="24">
        <f t="shared" si="0"/>
        <v>0</v>
      </c>
      <c r="H14" s="28"/>
      <c r="I14" s="214"/>
      <c r="J14" s="136" t="s">
        <v>5</v>
      </c>
      <c r="K14" s="74">
        <v>0</v>
      </c>
      <c r="L14" s="74">
        <v>0</v>
      </c>
      <c r="M14" s="41">
        <f>M12-M13</f>
        <v>0</v>
      </c>
      <c r="N14" s="134">
        <f t="shared" si="1"/>
        <v>0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</row>
    <row r="15" spans="1:155" s="27" customFormat="1" ht="15.75" customHeight="1">
      <c r="A15" s="185"/>
      <c r="B15" s="188"/>
      <c r="C15" s="22" t="s">
        <v>3</v>
      </c>
      <c r="D15" s="23">
        <v>40000000</v>
      </c>
      <c r="E15" s="23">
        <v>0</v>
      </c>
      <c r="F15" s="51">
        <v>0</v>
      </c>
      <c r="G15" s="24">
        <f t="shared" ref="G15:G17" si="2">D15+E15+F15</f>
        <v>40000000</v>
      </c>
      <c r="H15" s="28"/>
      <c r="I15" s="214"/>
      <c r="J15" s="135" t="s">
        <v>3</v>
      </c>
      <c r="K15" s="41">
        <v>9660300</v>
      </c>
      <c r="L15" s="41">
        <v>0</v>
      </c>
      <c r="M15" s="41">
        <v>0</v>
      </c>
      <c r="N15" s="134">
        <f t="shared" si="1"/>
        <v>9660300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</row>
    <row r="16" spans="1:155" s="27" customFormat="1" ht="15.75" customHeight="1">
      <c r="A16" s="183"/>
      <c r="B16" s="216"/>
      <c r="C16" s="22" t="s">
        <v>4</v>
      </c>
      <c r="D16" s="23">
        <v>40000000</v>
      </c>
      <c r="E16" s="23">
        <v>0</v>
      </c>
      <c r="F16" s="51">
        <v>0</v>
      </c>
      <c r="G16" s="24">
        <f t="shared" si="2"/>
        <v>40000000</v>
      </c>
      <c r="H16" s="28"/>
      <c r="I16" s="214"/>
      <c r="J16" s="135" t="s">
        <v>4</v>
      </c>
      <c r="K16" s="41">
        <v>8738703</v>
      </c>
      <c r="L16" s="41">
        <v>0</v>
      </c>
      <c r="M16" s="41">
        <v>0</v>
      </c>
      <c r="N16" s="134">
        <f t="shared" si="1"/>
        <v>8738703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</row>
    <row r="17" spans="1:155" s="27" customFormat="1" ht="15.75" customHeight="1">
      <c r="A17" s="183"/>
      <c r="B17" s="217"/>
      <c r="C17" s="80" t="s">
        <v>5</v>
      </c>
      <c r="D17" s="23">
        <f>D15-D16</f>
        <v>0</v>
      </c>
      <c r="E17" s="23">
        <v>0</v>
      </c>
      <c r="F17" s="51">
        <f>F15-F16</f>
        <v>0</v>
      </c>
      <c r="G17" s="24">
        <f t="shared" si="2"/>
        <v>0</v>
      </c>
      <c r="H17" s="28"/>
      <c r="I17" s="214"/>
      <c r="J17" s="136" t="s">
        <v>5</v>
      </c>
      <c r="K17" s="41">
        <f>K15-K16</f>
        <v>921597</v>
      </c>
      <c r="L17" s="41">
        <v>0</v>
      </c>
      <c r="M17" s="41">
        <v>0</v>
      </c>
      <c r="N17" s="134">
        <f>K17+L17+M17</f>
        <v>921597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</row>
    <row r="18" spans="1:155" s="27" customFormat="1" ht="15.75" customHeight="1">
      <c r="A18" s="183"/>
      <c r="B18" s="190" t="s">
        <v>2</v>
      </c>
      <c r="C18" s="88" t="s">
        <v>3</v>
      </c>
      <c r="D18" s="89">
        <f>D12+D15</f>
        <v>200000000</v>
      </c>
      <c r="E18" s="89">
        <f>E12+E15</f>
        <v>0</v>
      </c>
      <c r="F18" s="123">
        <f>SUM(F12,F15)</f>
        <v>0</v>
      </c>
      <c r="G18" s="90">
        <f>D18+E18+F18</f>
        <v>200000000</v>
      </c>
      <c r="H18" s="28"/>
      <c r="I18" s="214"/>
      <c r="J18" s="135" t="s">
        <v>3</v>
      </c>
      <c r="K18" s="41">
        <v>10685640</v>
      </c>
      <c r="L18" s="41">
        <v>0</v>
      </c>
      <c r="M18" s="41">
        <v>0</v>
      </c>
      <c r="N18" s="134">
        <f t="shared" si="1"/>
        <v>10685640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</row>
    <row r="19" spans="1:155" s="27" customFormat="1" ht="15.75" customHeight="1">
      <c r="A19" s="183"/>
      <c r="B19" s="190"/>
      <c r="C19" s="88" t="s">
        <v>4</v>
      </c>
      <c r="D19" s="89">
        <f>D13+D16</f>
        <v>200000000</v>
      </c>
      <c r="E19" s="89">
        <f>E13+E16</f>
        <v>0</v>
      </c>
      <c r="F19" s="123">
        <f>SUM(F13,F16)</f>
        <v>0</v>
      </c>
      <c r="G19" s="90">
        <f t="shared" si="0"/>
        <v>200000000</v>
      </c>
      <c r="H19" s="28"/>
      <c r="I19" s="214"/>
      <c r="J19" s="135" t="s">
        <v>4</v>
      </c>
      <c r="K19" s="41">
        <v>9495490</v>
      </c>
      <c r="L19" s="41">
        <v>0</v>
      </c>
      <c r="M19" s="41">
        <v>0</v>
      </c>
      <c r="N19" s="134">
        <f t="shared" si="1"/>
        <v>9495490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</row>
    <row r="20" spans="1:155" s="27" customFormat="1" ht="15.75" customHeight="1">
      <c r="A20" s="184"/>
      <c r="B20" s="190"/>
      <c r="C20" s="91" t="s">
        <v>5</v>
      </c>
      <c r="D20" s="89">
        <f>D18-D19</f>
        <v>0</v>
      </c>
      <c r="E20" s="89">
        <f>E18-E19</f>
        <v>0</v>
      </c>
      <c r="F20" s="123">
        <f>SUM(F14,F17)</f>
        <v>0</v>
      </c>
      <c r="G20" s="90">
        <f t="shared" si="0"/>
        <v>0</v>
      </c>
      <c r="H20" s="28"/>
      <c r="I20" s="214"/>
      <c r="J20" s="136" t="s">
        <v>5</v>
      </c>
      <c r="K20" s="41">
        <f>K18-K19</f>
        <v>1190150</v>
      </c>
      <c r="L20" s="41">
        <v>0</v>
      </c>
      <c r="M20" s="41">
        <f>M18-M19</f>
        <v>0</v>
      </c>
      <c r="N20" s="134">
        <f t="shared" si="1"/>
        <v>1190150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</row>
    <row r="21" spans="1:155" s="27" customFormat="1" ht="15.75" customHeight="1">
      <c r="A21" s="186" t="s">
        <v>26</v>
      </c>
      <c r="B21" s="187" t="s">
        <v>26</v>
      </c>
      <c r="C21" s="22" t="s">
        <v>3</v>
      </c>
      <c r="D21" s="23">
        <v>0</v>
      </c>
      <c r="E21" s="23">
        <v>0</v>
      </c>
      <c r="F21" s="51">
        <v>0</v>
      </c>
      <c r="G21" s="24">
        <f t="shared" si="0"/>
        <v>0</v>
      </c>
      <c r="H21" s="28"/>
      <c r="I21" s="214"/>
      <c r="J21" s="135" t="s">
        <v>3</v>
      </c>
      <c r="K21" s="41">
        <v>900000</v>
      </c>
      <c r="L21" s="41">
        <v>0</v>
      </c>
      <c r="M21" s="41">
        <v>0</v>
      </c>
      <c r="N21" s="134">
        <f t="shared" si="1"/>
        <v>900000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</row>
    <row r="22" spans="1:155" s="27" customFormat="1" ht="15.75" customHeight="1">
      <c r="A22" s="185"/>
      <c r="B22" s="188"/>
      <c r="C22" s="22" t="s">
        <v>4</v>
      </c>
      <c r="D22" s="23">
        <v>0</v>
      </c>
      <c r="E22" s="23">
        <v>0</v>
      </c>
      <c r="F22" s="51">
        <v>0</v>
      </c>
      <c r="G22" s="24">
        <f t="shared" si="0"/>
        <v>0</v>
      </c>
      <c r="H22" s="28"/>
      <c r="I22" s="214"/>
      <c r="J22" s="135" t="s">
        <v>4</v>
      </c>
      <c r="K22" s="41">
        <v>400000</v>
      </c>
      <c r="L22" s="41">
        <v>0</v>
      </c>
      <c r="M22" s="41">
        <v>0</v>
      </c>
      <c r="N22" s="134">
        <f t="shared" si="1"/>
        <v>400000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  <c r="CV22" s="26"/>
      <c r="CW22" s="26"/>
      <c r="CX22" s="26"/>
      <c r="CY22" s="26"/>
      <c r="CZ22" s="26"/>
      <c r="DA22" s="26"/>
      <c r="DB22" s="26"/>
      <c r="DC22" s="26"/>
      <c r="DD22" s="26"/>
      <c r="DE22" s="26"/>
      <c r="DF22" s="26"/>
      <c r="DG22" s="26"/>
      <c r="DH22" s="26"/>
      <c r="DI22" s="26"/>
      <c r="DJ22" s="26"/>
      <c r="DK22" s="26"/>
      <c r="DL22" s="26"/>
      <c r="DM22" s="26"/>
      <c r="DN22" s="26"/>
      <c r="DO22" s="26"/>
      <c r="DP22" s="26"/>
      <c r="DQ22" s="26"/>
      <c r="DR22" s="26"/>
      <c r="DS22" s="26"/>
      <c r="DT22" s="26"/>
      <c r="DU22" s="26"/>
      <c r="DV22" s="26"/>
      <c r="DW22" s="26"/>
      <c r="DX22" s="26"/>
      <c r="DY22" s="26"/>
      <c r="DZ22" s="26"/>
      <c r="EA22" s="26"/>
      <c r="EB22" s="26"/>
      <c r="EC22" s="26"/>
      <c r="ED22" s="26"/>
      <c r="EE22" s="26"/>
      <c r="EF22" s="26"/>
      <c r="EG22" s="26"/>
      <c r="EH22" s="26"/>
      <c r="EI22" s="26"/>
      <c r="EJ22" s="26"/>
      <c r="EK22" s="26"/>
      <c r="EL22" s="26"/>
      <c r="EM22" s="26"/>
      <c r="EN22" s="26"/>
      <c r="EO22" s="26"/>
      <c r="EP22" s="26"/>
      <c r="EQ22" s="26"/>
      <c r="ER22" s="26"/>
      <c r="ES22" s="26"/>
      <c r="ET22" s="26"/>
      <c r="EU22" s="26"/>
      <c r="EV22" s="26"/>
      <c r="EW22" s="26"/>
      <c r="EX22" s="26"/>
      <c r="EY22" s="26"/>
    </row>
    <row r="23" spans="1:155" s="27" customFormat="1" ht="15.75" customHeight="1">
      <c r="A23" s="185"/>
      <c r="B23" s="188"/>
      <c r="C23" s="80" t="s">
        <v>5</v>
      </c>
      <c r="D23" s="23">
        <f>D21-D22</f>
        <v>0</v>
      </c>
      <c r="E23" s="23">
        <f>E21-E22</f>
        <v>0</v>
      </c>
      <c r="F23" s="51">
        <f>F21-F22</f>
        <v>0</v>
      </c>
      <c r="G23" s="24">
        <f t="shared" si="0"/>
        <v>0</v>
      </c>
      <c r="H23" s="28"/>
      <c r="I23" s="214"/>
      <c r="J23" s="136" t="s">
        <v>5</v>
      </c>
      <c r="K23" s="41">
        <f>K21-K22</f>
        <v>500000</v>
      </c>
      <c r="L23" s="41">
        <v>0</v>
      </c>
      <c r="M23" s="41">
        <f>M21-M22</f>
        <v>0</v>
      </c>
      <c r="N23" s="134">
        <f t="shared" si="1"/>
        <v>500000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6"/>
      <c r="BJ23" s="26"/>
      <c r="BK23" s="26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6"/>
      <c r="CC23" s="26"/>
      <c r="CD23" s="26"/>
      <c r="CE23" s="26"/>
      <c r="CF23" s="26"/>
      <c r="CG23" s="26"/>
      <c r="CH23" s="26"/>
      <c r="CI23" s="26"/>
      <c r="CJ23" s="26"/>
      <c r="CK23" s="26"/>
      <c r="CL23" s="26"/>
      <c r="CM23" s="26"/>
      <c r="CN23" s="26"/>
      <c r="CO23" s="26"/>
      <c r="CP23" s="26"/>
      <c r="CQ23" s="26"/>
      <c r="CR23" s="26"/>
      <c r="CS23" s="26"/>
      <c r="CT23" s="26"/>
      <c r="CU23" s="26"/>
      <c r="CV23" s="26"/>
      <c r="CW23" s="26"/>
      <c r="CX23" s="26"/>
      <c r="CY23" s="26"/>
      <c r="CZ23" s="26"/>
      <c r="DA23" s="26"/>
      <c r="DB23" s="26"/>
      <c r="DC23" s="26"/>
      <c r="DD23" s="26"/>
      <c r="DE23" s="26"/>
      <c r="DF23" s="26"/>
      <c r="DG23" s="26"/>
      <c r="DH23" s="26"/>
      <c r="DI23" s="26"/>
      <c r="DJ23" s="26"/>
      <c r="DK23" s="26"/>
      <c r="DL23" s="26"/>
      <c r="DM23" s="26"/>
      <c r="DN23" s="26"/>
      <c r="DO23" s="26"/>
      <c r="DP23" s="26"/>
      <c r="DQ23" s="26"/>
      <c r="DR23" s="26"/>
      <c r="DS23" s="26"/>
      <c r="DT23" s="26"/>
      <c r="DU23" s="26"/>
      <c r="DV23" s="26"/>
      <c r="DW23" s="26"/>
      <c r="DX23" s="26"/>
      <c r="DY23" s="26"/>
      <c r="DZ23" s="26"/>
      <c r="EA23" s="26"/>
      <c r="EB23" s="26"/>
      <c r="EC23" s="26"/>
      <c r="ED23" s="26"/>
      <c r="EE23" s="26"/>
      <c r="EF23" s="26"/>
      <c r="EG23" s="26"/>
      <c r="EH23" s="26"/>
      <c r="EI23" s="26"/>
      <c r="EJ23" s="26"/>
      <c r="EK23" s="26"/>
      <c r="EL23" s="26"/>
      <c r="EM23" s="26"/>
      <c r="EN23" s="26"/>
      <c r="EO23" s="26"/>
      <c r="EP23" s="26"/>
      <c r="EQ23" s="26"/>
      <c r="ER23" s="26"/>
      <c r="ES23" s="26"/>
      <c r="ET23" s="26"/>
      <c r="EU23" s="26"/>
      <c r="EV23" s="26"/>
      <c r="EW23" s="26"/>
      <c r="EX23" s="26"/>
      <c r="EY23" s="26"/>
    </row>
    <row r="24" spans="1:155" s="27" customFormat="1" ht="16.5" customHeight="1">
      <c r="A24" s="185"/>
      <c r="B24" s="188"/>
      <c r="C24" s="22" t="s">
        <v>3</v>
      </c>
      <c r="D24" s="23">
        <v>0</v>
      </c>
      <c r="E24" s="23">
        <v>0</v>
      </c>
      <c r="F24" s="51">
        <v>0</v>
      </c>
      <c r="G24" s="24">
        <f t="shared" si="0"/>
        <v>0</v>
      </c>
      <c r="H24" s="28"/>
      <c r="I24" s="214"/>
      <c r="J24" s="104" t="s">
        <v>3</v>
      </c>
      <c r="K24" s="105">
        <f>K18+K21+K15+K12+K9+K6</f>
        <v>141168940</v>
      </c>
      <c r="L24" s="105">
        <f>L18+L21</f>
        <v>0</v>
      </c>
      <c r="M24" s="105">
        <v>0</v>
      </c>
      <c r="N24" s="106">
        <f>K24+L24+M24</f>
        <v>141168940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6"/>
      <c r="CF24" s="26"/>
      <c r="CG24" s="26"/>
      <c r="CH24" s="26"/>
      <c r="CI24" s="26"/>
      <c r="CJ24" s="26"/>
      <c r="CK24" s="26"/>
      <c r="CL24" s="26"/>
      <c r="CM24" s="26"/>
      <c r="CN24" s="26"/>
      <c r="CO24" s="26"/>
      <c r="CP24" s="26"/>
      <c r="CQ24" s="26"/>
      <c r="CR24" s="26"/>
      <c r="CS24" s="26"/>
      <c r="CT24" s="26"/>
      <c r="CU24" s="26"/>
      <c r="CV24" s="26"/>
      <c r="CW24" s="26"/>
      <c r="CX24" s="26"/>
      <c r="CY24" s="26"/>
      <c r="CZ24" s="26"/>
      <c r="DA24" s="26"/>
      <c r="DB24" s="26"/>
      <c r="DC24" s="26"/>
      <c r="DD24" s="26"/>
      <c r="DE24" s="26"/>
      <c r="DF24" s="26"/>
      <c r="DG24" s="26"/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  <c r="EQ24" s="26"/>
      <c r="ER24" s="26"/>
      <c r="ES24" s="26"/>
      <c r="ET24" s="26"/>
      <c r="EU24" s="26"/>
      <c r="EV24" s="26"/>
      <c r="EW24" s="26"/>
      <c r="EX24" s="26"/>
      <c r="EY24" s="26"/>
    </row>
    <row r="25" spans="1:155" s="27" customFormat="1" ht="16.5" customHeight="1">
      <c r="A25" s="185"/>
      <c r="B25" s="188"/>
      <c r="C25" s="22" t="s">
        <v>4</v>
      </c>
      <c r="D25" s="75">
        <v>0</v>
      </c>
      <c r="E25" s="23">
        <v>0</v>
      </c>
      <c r="F25" s="51">
        <v>0</v>
      </c>
      <c r="G25" s="24">
        <f t="shared" si="0"/>
        <v>0</v>
      </c>
      <c r="H25" s="28"/>
      <c r="I25" s="214"/>
      <c r="J25" s="104" t="s">
        <v>4</v>
      </c>
      <c r="K25" s="105">
        <f>K19+K22+K16+K13+K10+K7</f>
        <v>134815623</v>
      </c>
      <c r="L25" s="105">
        <f>L19+L22</f>
        <v>0</v>
      </c>
      <c r="M25" s="105">
        <v>0</v>
      </c>
      <c r="N25" s="106">
        <f>K25+L25+M25</f>
        <v>134815623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</row>
    <row r="26" spans="1:155" s="26" customFormat="1" ht="16.5" customHeight="1">
      <c r="A26" s="185"/>
      <c r="B26" s="212"/>
      <c r="C26" s="80" t="s">
        <v>5</v>
      </c>
      <c r="D26" s="75">
        <v>0</v>
      </c>
      <c r="E26" s="23">
        <v>0</v>
      </c>
      <c r="F26" s="51">
        <f>F24-F25</f>
        <v>0</v>
      </c>
      <c r="G26" s="24">
        <f t="shared" si="0"/>
        <v>0</v>
      </c>
      <c r="H26" s="28"/>
      <c r="I26" s="138"/>
      <c r="J26" s="132" t="s">
        <v>5</v>
      </c>
      <c r="K26" s="105">
        <f>K20+K23+K17+K14+K11+K8</f>
        <v>6353317</v>
      </c>
      <c r="L26" s="105">
        <f>L24-L25</f>
        <v>0</v>
      </c>
      <c r="M26" s="105">
        <v>0</v>
      </c>
      <c r="N26" s="106">
        <f>K26+L26+M26</f>
        <v>6353317</v>
      </c>
    </row>
    <row r="27" spans="1:155" s="27" customFormat="1" ht="16.5" customHeight="1">
      <c r="A27" s="185"/>
      <c r="B27" s="189" t="s">
        <v>2</v>
      </c>
      <c r="C27" s="88" t="s">
        <v>3</v>
      </c>
      <c r="D27" s="92">
        <v>0</v>
      </c>
      <c r="E27" s="89">
        <f>SUM(E21,E24,)</f>
        <v>0</v>
      </c>
      <c r="F27" s="123">
        <f>SUM(F21,F24)</f>
        <v>0</v>
      </c>
      <c r="G27" s="90">
        <f>D27+E27+F27</f>
        <v>0</v>
      </c>
      <c r="H27" s="28"/>
      <c r="I27" s="208" t="s">
        <v>30</v>
      </c>
      <c r="J27" s="135" t="s">
        <v>3</v>
      </c>
      <c r="K27" s="41">
        <v>1000000</v>
      </c>
      <c r="L27" s="41">
        <v>400000</v>
      </c>
      <c r="M27" s="41"/>
      <c r="N27" s="134">
        <f t="shared" si="1"/>
        <v>1400000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6"/>
      <c r="BM27" s="26"/>
      <c r="BN27" s="26"/>
      <c r="BO27" s="26"/>
      <c r="BP27" s="26"/>
      <c r="BQ27" s="26"/>
      <c r="BR27" s="26"/>
      <c r="BS27" s="26"/>
      <c r="BT27" s="26"/>
      <c r="BU27" s="26"/>
      <c r="BV27" s="26"/>
      <c r="BW27" s="26"/>
      <c r="BX27" s="26"/>
      <c r="BY27" s="26"/>
      <c r="BZ27" s="26"/>
      <c r="CA27" s="26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  <c r="CQ27" s="26"/>
      <c r="CR27" s="26"/>
      <c r="CS27" s="26"/>
      <c r="CT27" s="26"/>
      <c r="CU27" s="26"/>
      <c r="CV27" s="26"/>
      <c r="CW27" s="26"/>
      <c r="CX27" s="26"/>
      <c r="CY27" s="26"/>
      <c r="CZ27" s="26"/>
      <c r="DA27" s="26"/>
      <c r="DB27" s="26"/>
      <c r="DC27" s="26"/>
      <c r="DD27" s="26"/>
      <c r="DE27" s="26"/>
      <c r="DF27" s="26"/>
      <c r="DG27" s="26"/>
      <c r="DH27" s="26"/>
      <c r="DI27" s="26"/>
      <c r="DJ27" s="26"/>
      <c r="DK27" s="26"/>
      <c r="DL27" s="26"/>
      <c r="DM27" s="26"/>
      <c r="DN27" s="26"/>
      <c r="DO27" s="26"/>
      <c r="DP27" s="26"/>
      <c r="DQ27" s="26"/>
      <c r="DR27" s="26"/>
      <c r="DS27" s="26"/>
      <c r="DT27" s="26"/>
      <c r="DU27" s="26"/>
      <c r="DV27" s="26"/>
      <c r="DW27" s="26"/>
      <c r="DX27" s="26"/>
      <c r="DY27" s="26"/>
      <c r="DZ27" s="26"/>
      <c r="EA27" s="26"/>
      <c r="EB27" s="26"/>
      <c r="EC27" s="26"/>
      <c r="ED27" s="26"/>
      <c r="EE27" s="26"/>
      <c r="EF27" s="26"/>
      <c r="EG27" s="26"/>
      <c r="EH27" s="26"/>
      <c r="EI27" s="26"/>
      <c r="EJ27" s="26"/>
      <c r="EK27" s="26"/>
      <c r="EL27" s="26"/>
      <c r="EM27" s="26"/>
      <c r="EN27" s="26"/>
      <c r="EO27" s="26"/>
      <c r="EP27" s="26"/>
      <c r="EQ27" s="26"/>
      <c r="ER27" s="26"/>
      <c r="ES27" s="26"/>
      <c r="ET27" s="26"/>
      <c r="EU27" s="26"/>
      <c r="EV27" s="26"/>
      <c r="EW27" s="26"/>
      <c r="EX27" s="26"/>
      <c r="EY27" s="26"/>
    </row>
    <row r="28" spans="1:155" s="27" customFormat="1" ht="16.5" customHeight="1">
      <c r="A28" s="185"/>
      <c r="B28" s="190"/>
      <c r="C28" s="88" t="s">
        <v>4</v>
      </c>
      <c r="D28" s="92">
        <v>0</v>
      </c>
      <c r="E28" s="89">
        <f>SUM(E22,E25)</f>
        <v>0</v>
      </c>
      <c r="F28" s="123">
        <f>SUM(F22,F25)</f>
        <v>0</v>
      </c>
      <c r="G28" s="90">
        <f t="shared" si="0"/>
        <v>0</v>
      </c>
      <c r="H28" s="28"/>
      <c r="I28" s="209"/>
      <c r="J28" s="135" t="s">
        <v>4</v>
      </c>
      <c r="K28" s="41">
        <v>983270</v>
      </c>
      <c r="L28" s="41">
        <v>130200</v>
      </c>
      <c r="M28" s="41"/>
      <c r="N28" s="134">
        <f t="shared" si="1"/>
        <v>1113470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26"/>
      <c r="BS28" s="26"/>
      <c r="BT28" s="26"/>
      <c r="BU28" s="26"/>
      <c r="BV28" s="26"/>
      <c r="BW28" s="26"/>
      <c r="BX28" s="26"/>
      <c r="BY28" s="26"/>
      <c r="BZ28" s="26"/>
      <c r="CA28" s="26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  <c r="CQ28" s="26"/>
      <c r="CR28" s="26"/>
      <c r="CS28" s="26"/>
      <c r="CT28" s="26"/>
      <c r="CU28" s="26"/>
      <c r="CV28" s="26"/>
      <c r="CW28" s="26"/>
      <c r="CX28" s="26"/>
      <c r="CY28" s="26"/>
      <c r="CZ28" s="26"/>
      <c r="DA28" s="26"/>
      <c r="DB28" s="26"/>
      <c r="DC28" s="26"/>
      <c r="DD28" s="26"/>
      <c r="DE28" s="26"/>
      <c r="DF28" s="26"/>
      <c r="DG28" s="26"/>
      <c r="DH28" s="26"/>
      <c r="DI28" s="26"/>
      <c r="DJ28" s="26"/>
      <c r="DK28" s="26"/>
      <c r="DL28" s="26"/>
      <c r="DM28" s="26"/>
      <c r="DN28" s="26"/>
      <c r="DO28" s="26"/>
      <c r="DP28" s="26"/>
      <c r="DQ28" s="26"/>
      <c r="DR28" s="26"/>
      <c r="DS28" s="26"/>
      <c r="DT28" s="26"/>
      <c r="DU28" s="26"/>
      <c r="DV28" s="26"/>
      <c r="DW28" s="26"/>
      <c r="DX28" s="26"/>
      <c r="DY28" s="26"/>
      <c r="DZ28" s="26"/>
      <c r="EA28" s="26"/>
      <c r="EB28" s="26"/>
      <c r="EC28" s="26"/>
      <c r="ED28" s="26"/>
      <c r="EE28" s="26"/>
      <c r="EF28" s="26"/>
      <c r="EG28" s="26"/>
      <c r="EH28" s="26"/>
      <c r="EI28" s="26"/>
      <c r="EJ28" s="26"/>
      <c r="EK28" s="26"/>
      <c r="EL28" s="26"/>
      <c r="EM28" s="26"/>
      <c r="EN28" s="26"/>
      <c r="EO28" s="26"/>
      <c r="EP28" s="26"/>
      <c r="EQ28" s="26"/>
      <c r="ER28" s="26"/>
      <c r="ES28" s="26"/>
      <c r="ET28" s="26"/>
      <c r="EU28" s="26"/>
      <c r="EV28" s="26"/>
      <c r="EW28" s="26"/>
      <c r="EX28" s="26"/>
      <c r="EY28" s="26"/>
    </row>
    <row r="29" spans="1:155" s="27" customFormat="1" ht="16.5" customHeight="1">
      <c r="A29" s="215"/>
      <c r="B29" s="190"/>
      <c r="C29" s="91" t="s">
        <v>5</v>
      </c>
      <c r="D29" s="92">
        <v>0</v>
      </c>
      <c r="E29" s="89">
        <f>SUM(E23,E26)</f>
        <v>0</v>
      </c>
      <c r="F29" s="123">
        <f>SUM(F23,F26)</f>
        <v>0</v>
      </c>
      <c r="G29" s="90">
        <f t="shared" si="0"/>
        <v>0</v>
      </c>
      <c r="H29" s="28"/>
      <c r="I29" s="209"/>
      <c r="J29" s="136" t="s">
        <v>5</v>
      </c>
      <c r="K29" s="41">
        <f>K27-K28</f>
        <v>16730</v>
      </c>
      <c r="L29" s="41">
        <f>L27-L28</f>
        <v>269800</v>
      </c>
      <c r="M29" s="41">
        <f>M27-M28</f>
        <v>0</v>
      </c>
      <c r="N29" s="134">
        <f t="shared" si="1"/>
        <v>286530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26"/>
      <c r="BS29" s="26"/>
      <c r="BT29" s="26"/>
      <c r="BU29" s="26"/>
      <c r="BV29" s="26"/>
      <c r="BW29" s="26"/>
      <c r="BX29" s="26"/>
      <c r="BY29" s="26"/>
      <c r="BZ29" s="26"/>
      <c r="CA29" s="26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</row>
    <row r="30" spans="1:155" s="27" customFormat="1" ht="15.75" customHeight="1">
      <c r="A30" s="186" t="s">
        <v>27</v>
      </c>
      <c r="B30" s="220" t="s">
        <v>27</v>
      </c>
      <c r="C30" s="22" t="s">
        <v>3</v>
      </c>
      <c r="D30" s="23">
        <v>0</v>
      </c>
      <c r="E30" s="23">
        <v>17349630</v>
      </c>
      <c r="F30" s="51">
        <v>0</v>
      </c>
      <c r="G30" s="24">
        <f t="shared" ref="G30:G32" si="3">D30+E30+F30</f>
        <v>17349630</v>
      </c>
      <c r="H30" s="28"/>
      <c r="I30" s="138" t="s">
        <v>16</v>
      </c>
      <c r="J30" s="135" t="s">
        <v>3</v>
      </c>
      <c r="K30" s="41">
        <v>1100000</v>
      </c>
      <c r="L30" s="41">
        <v>500000</v>
      </c>
      <c r="M30" s="41">
        <v>0</v>
      </c>
      <c r="N30" s="134">
        <f t="shared" si="1"/>
        <v>1600000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6"/>
    </row>
    <row r="31" spans="1:155" s="27" customFormat="1" ht="15.75" customHeight="1">
      <c r="A31" s="185"/>
      <c r="B31" s="200"/>
      <c r="C31" s="22" t="s">
        <v>4</v>
      </c>
      <c r="D31" s="23">
        <v>0</v>
      </c>
      <c r="E31" s="23">
        <v>17349630</v>
      </c>
      <c r="F31" s="51">
        <v>0</v>
      </c>
      <c r="G31" s="24">
        <f t="shared" si="3"/>
        <v>17349630</v>
      </c>
      <c r="H31" s="28"/>
      <c r="I31" s="138"/>
      <c r="J31" s="135" t="s">
        <v>4</v>
      </c>
      <c r="K31" s="41">
        <v>1037400</v>
      </c>
      <c r="L31" s="41">
        <v>257500</v>
      </c>
      <c r="M31" s="41">
        <v>0</v>
      </c>
      <c r="N31" s="134">
        <f t="shared" si="1"/>
        <v>1294900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</row>
    <row r="32" spans="1:155" s="27" customFormat="1" ht="15.75" customHeight="1">
      <c r="A32" s="185"/>
      <c r="B32" s="200"/>
      <c r="C32" s="80" t="s">
        <v>5</v>
      </c>
      <c r="D32" s="23">
        <f>D30-D31</f>
        <v>0</v>
      </c>
      <c r="E32" s="23">
        <f>E30-E31</f>
        <v>0</v>
      </c>
      <c r="F32" s="51">
        <f>F30-F31</f>
        <v>0</v>
      </c>
      <c r="G32" s="24">
        <f t="shared" si="3"/>
        <v>0</v>
      </c>
      <c r="H32" s="28"/>
      <c r="I32" s="138"/>
      <c r="J32" s="136" t="s">
        <v>5</v>
      </c>
      <c r="K32" s="41">
        <f>K30-K31</f>
        <v>62600</v>
      </c>
      <c r="L32" s="41">
        <f>L30-L31</f>
        <v>242500</v>
      </c>
      <c r="M32" s="41">
        <f>M30-M31</f>
        <v>0</v>
      </c>
      <c r="N32" s="134">
        <f t="shared" si="1"/>
        <v>305100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1:155" s="27" customFormat="1" ht="16.5" customHeight="1">
      <c r="A33" s="185"/>
      <c r="B33" s="189" t="s">
        <v>2</v>
      </c>
      <c r="C33" s="88" t="s">
        <v>3</v>
      </c>
      <c r="D33" s="92">
        <v>0</v>
      </c>
      <c r="E33" s="89">
        <f>SUM(E30,)</f>
        <v>17349630</v>
      </c>
      <c r="F33" s="123">
        <f>SUM(F30)</f>
        <v>0</v>
      </c>
      <c r="G33" s="90">
        <f>D33+E33+F33</f>
        <v>17349630</v>
      </c>
      <c r="H33" s="28"/>
      <c r="I33" s="210"/>
      <c r="J33" s="104" t="s">
        <v>3</v>
      </c>
      <c r="K33" s="105">
        <f t="shared" ref="K33:L35" si="4">K27+K30</f>
        <v>2100000</v>
      </c>
      <c r="L33" s="105">
        <f t="shared" si="4"/>
        <v>900000</v>
      </c>
      <c r="M33" s="105">
        <v>0</v>
      </c>
      <c r="N33" s="106">
        <f>K33+L33+M33</f>
        <v>3000000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</row>
    <row r="34" spans="1:155" s="27" customFormat="1" ht="16.5" customHeight="1">
      <c r="A34" s="185"/>
      <c r="B34" s="190"/>
      <c r="C34" s="88" t="s">
        <v>4</v>
      </c>
      <c r="D34" s="92">
        <v>0</v>
      </c>
      <c r="E34" s="89">
        <f>SUM(E31)</f>
        <v>17349630</v>
      </c>
      <c r="F34" s="123">
        <f>SUM(F31)</f>
        <v>0</v>
      </c>
      <c r="G34" s="90">
        <f t="shared" ref="G34:G41" si="5">D34+E34+F34</f>
        <v>17349630</v>
      </c>
      <c r="H34" s="28"/>
      <c r="I34" s="210"/>
      <c r="J34" s="104" t="s">
        <v>4</v>
      </c>
      <c r="K34" s="105">
        <f t="shared" si="4"/>
        <v>2020670</v>
      </c>
      <c r="L34" s="105">
        <f>L28+L31</f>
        <v>387700</v>
      </c>
      <c r="M34" s="105">
        <v>0</v>
      </c>
      <c r="N34" s="106">
        <f>K34+L34+M34</f>
        <v>2408370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</row>
    <row r="35" spans="1:155" s="27" customFormat="1" ht="16.5" customHeight="1">
      <c r="A35" s="215"/>
      <c r="B35" s="190"/>
      <c r="C35" s="91" t="s">
        <v>5</v>
      </c>
      <c r="D35" s="92">
        <v>0</v>
      </c>
      <c r="E35" s="89">
        <f>SUM(E32)</f>
        <v>0</v>
      </c>
      <c r="F35" s="123">
        <f>SUM(F32)</f>
        <v>0</v>
      </c>
      <c r="G35" s="90">
        <f t="shared" si="5"/>
        <v>0</v>
      </c>
      <c r="H35" s="38"/>
      <c r="I35" s="211"/>
      <c r="J35" s="107" t="s">
        <v>5</v>
      </c>
      <c r="K35" s="105">
        <f t="shared" si="4"/>
        <v>79330</v>
      </c>
      <c r="L35" s="105">
        <f t="shared" si="4"/>
        <v>512300</v>
      </c>
      <c r="M35" s="105">
        <v>0</v>
      </c>
      <c r="N35" s="106">
        <f>K35+L35+M35</f>
        <v>591630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</row>
    <row r="36" spans="1:155" s="27" customFormat="1" ht="15.75" customHeight="1">
      <c r="A36" s="186" t="s">
        <v>28</v>
      </c>
      <c r="B36" s="187" t="s">
        <v>28</v>
      </c>
      <c r="C36" s="22" t="s">
        <v>3</v>
      </c>
      <c r="D36" s="23">
        <v>0</v>
      </c>
      <c r="E36" s="23">
        <v>30000</v>
      </c>
      <c r="F36" s="51">
        <v>0</v>
      </c>
      <c r="G36" s="24">
        <f t="shared" si="5"/>
        <v>30000</v>
      </c>
      <c r="H36" s="28"/>
      <c r="I36" s="221" t="s">
        <v>31</v>
      </c>
      <c r="J36" s="25" t="s">
        <v>3</v>
      </c>
      <c r="K36" s="23">
        <v>300000</v>
      </c>
      <c r="L36" s="23">
        <v>0</v>
      </c>
      <c r="M36" s="23">
        <v>0</v>
      </c>
      <c r="N36" s="20">
        <f t="shared" si="1"/>
        <v>300000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</row>
    <row r="37" spans="1:155" s="27" customFormat="1" ht="15.75" customHeight="1">
      <c r="A37" s="185"/>
      <c r="B37" s="188"/>
      <c r="C37" s="22" t="s">
        <v>4</v>
      </c>
      <c r="D37" s="23">
        <v>30210</v>
      </c>
      <c r="E37" s="23">
        <v>8853</v>
      </c>
      <c r="F37" s="51">
        <v>0</v>
      </c>
      <c r="G37" s="24">
        <f t="shared" si="5"/>
        <v>39063</v>
      </c>
      <c r="H37" s="28"/>
      <c r="I37" s="222"/>
      <c r="J37" s="25" t="s">
        <v>4</v>
      </c>
      <c r="K37" s="23">
        <v>216800</v>
      </c>
      <c r="L37" s="23">
        <v>0</v>
      </c>
      <c r="M37" s="23">
        <v>0</v>
      </c>
      <c r="N37" s="20">
        <f t="shared" si="1"/>
        <v>216800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</row>
    <row r="38" spans="1:155" s="27" customFormat="1" ht="15.75" customHeight="1">
      <c r="A38" s="185"/>
      <c r="B38" s="188"/>
      <c r="C38" s="80" t="s">
        <v>5</v>
      </c>
      <c r="D38" s="23">
        <f>D36-D37</f>
        <v>-30210</v>
      </c>
      <c r="E38" s="23">
        <f>E36-E37</f>
        <v>21147</v>
      </c>
      <c r="F38" s="51">
        <f>F36-F37</f>
        <v>0</v>
      </c>
      <c r="G38" s="24">
        <f t="shared" si="5"/>
        <v>-9063</v>
      </c>
      <c r="H38" s="28"/>
      <c r="I38" s="222"/>
      <c r="J38" s="81" t="s">
        <v>5</v>
      </c>
      <c r="K38" s="23">
        <f>K36-K37</f>
        <v>83200</v>
      </c>
      <c r="L38" s="23">
        <v>0</v>
      </c>
      <c r="M38" s="23">
        <f>M36-M37</f>
        <v>0</v>
      </c>
      <c r="N38" s="20">
        <f t="shared" si="1"/>
        <v>83200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</row>
    <row r="39" spans="1:155" s="27" customFormat="1" ht="16.5" customHeight="1">
      <c r="A39" s="185"/>
      <c r="B39" s="188"/>
      <c r="C39" s="22" t="s">
        <v>3</v>
      </c>
      <c r="D39" s="23">
        <v>0</v>
      </c>
      <c r="E39" s="23">
        <v>2785000</v>
      </c>
      <c r="F39" s="51">
        <v>0</v>
      </c>
      <c r="G39" s="24">
        <f t="shared" si="5"/>
        <v>2785000</v>
      </c>
      <c r="H39" s="28"/>
      <c r="I39" s="222" t="s">
        <v>16</v>
      </c>
      <c r="J39" s="135" t="s">
        <v>3</v>
      </c>
      <c r="K39" s="41">
        <v>13500000</v>
      </c>
      <c r="L39" s="41">
        <v>1460000</v>
      </c>
      <c r="M39" s="41">
        <v>0</v>
      </c>
      <c r="N39" s="134">
        <f t="shared" si="1"/>
        <v>14960000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</row>
    <row r="40" spans="1:155" s="27" customFormat="1" ht="16.5" customHeight="1">
      <c r="A40" s="185"/>
      <c r="B40" s="188"/>
      <c r="C40" s="22" t="s">
        <v>4</v>
      </c>
      <c r="D40" s="75">
        <v>0</v>
      </c>
      <c r="E40" s="23">
        <v>2785000</v>
      </c>
      <c r="F40" s="51">
        <v>0</v>
      </c>
      <c r="G40" s="24">
        <f t="shared" si="5"/>
        <v>2785000</v>
      </c>
      <c r="H40" s="28"/>
      <c r="I40" s="222"/>
      <c r="J40" s="135" t="s">
        <v>4</v>
      </c>
      <c r="K40" s="41">
        <v>13052640</v>
      </c>
      <c r="L40" s="41">
        <v>1802450</v>
      </c>
      <c r="M40" s="41">
        <v>0</v>
      </c>
      <c r="N40" s="134">
        <f t="shared" si="1"/>
        <v>14855090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</row>
    <row r="41" spans="1:155" s="26" customFormat="1" ht="16.5" customHeight="1">
      <c r="A41" s="185"/>
      <c r="B41" s="212"/>
      <c r="C41" s="80" t="s">
        <v>5</v>
      </c>
      <c r="D41" s="75">
        <v>0</v>
      </c>
      <c r="E41" s="23">
        <v>0</v>
      </c>
      <c r="F41" s="51">
        <f>F39-F40</f>
        <v>0</v>
      </c>
      <c r="G41" s="24">
        <f t="shared" si="5"/>
        <v>0</v>
      </c>
      <c r="H41" s="28"/>
      <c r="I41" s="222"/>
      <c r="J41" s="136" t="s">
        <v>5</v>
      </c>
      <c r="K41" s="41">
        <f>K39-K40</f>
        <v>447360</v>
      </c>
      <c r="L41" s="41">
        <f>L39-L40</f>
        <v>-342450</v>
      </c>
      <c r="M41" s="41">
        <v>0</v>
      </c>
      <c r="N41" s="134">
        <f t="shared" si="1"/>
        <v>104910</v>
      </c>
    </row>
    <row r="42" spans="1:155" s="27" customFormat="1" ht="16.5" customHeight="1">
      <c r="A42" s="185"/>
      <c r="B42" s="189" t="s">
        <v>2</v>
      </c>
      <c r="C42" s="88" t="s">
        <v>3</v>
      </c>
      <c r="D42" s="89">
        <f>D36+D39</f>
        <v>0</v>
      </c>
      <c r="E42" s="89">
        <f>E36+E39</f>
        <v>2815000</v>
      </c>
      <c r="F42" s="123">
        <f>SUM(F36,F39)</f>
        <v>0</v>
      </c>
      <c r="G42" s="90">
        <f t="shared" ref="G42:G47" si="6">D42+E42+F42</f>
        <v>2815000</v>
      </c>
      <c r="H42" s="28"/>
      <c r="I42" s="222"/>
      <c r="J42" s="135" t="s">
        <v>3</v>
      </c>
      <c r="K42" s="41">
        <v>5000000</v>
      </c>
      <c r="L42" s="41">
        <v>300000</v>
      </c>
      <c r="M42" s="41">
        <v>0</v>
      </c>
      <c r="N42" s="134">
        <f t="shared" si="1"/>
        <v>5300000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</row>
    <row r="43" spans="1:155" s="27" customFormat="1" ht="16.5" customHeight="1">
      <c r="A43" s="185"/>
      <c r="B43" s="190"/>
      <c r="C43" s="88" t="s">
        <v>4</v>
      </c>
      <c r="D43" s="89">
        <f>D37+D40</f>
        <v>30210</v>
      </c>
      <c r="E43" s="89">
        <f>E37+E40</f>
        <v>2793853</v>
      </c>
      <c r="F43" s="123">
        <f>SUM(F37,F40)</f>
        <v>0</v>
      </c>
      <c r="G43" s="90">
        <f t="shared" si="6"/>
        <v>2824063</v>
      </c>
      <c r="H43" s="28"/>
      <c r="I43" s="222"/>
      <c r="J43" s="135" t="s">
        <v>4</v>
      </c>
      <c r="K43" s="41">
        <v>4813100</v>
      </c>
      <c r="L43" s="41">
        <v>63480</v>
      </c>
      <c r="M43" s="41">
        <v>0</v>
      </c>
      <c r="N43" s="134">
        <f t="shared" si="1"/>
        <v>4876580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</row>
    <row r="44" spans="1:155" s="27" customFormat="1" ht="16.5" customHeight="1" thickBot="1">
      <c r="A44" s="185"/>
      <c r="B44" s="207"/>
      <c r="C44" s="93" t="s">
        <v>5</v>
      </c>
      <c r="D44" s="89">
        <f>D42-D43</f>
        <v>-30210</v>
      </c>
      <c r="E44" s="89">
        <f>E42-E43</f>
        <v>21147</v>
      </c>
      <c r="F44" s="123">
        <f>SUM(F38,F41)</f>
        <v>0</v>
      </c>
      <c r="G44" s="90">
        <f t="shared" si="6"/>
        <v>-9063</v>
      </c>
      <c r="H44" s="28"/>
      <c r="I44" s="222"/>
      <c r="J44" s="136" t="s">
        <v>5</v>
      </c>
      <c r="K44" s="41">
        <f>K42-K43</f>
        <v>186900</v>
      </c>
      <c r="L44" s="41">
        <f>L42-L43</f>
        <v>236520</v>
      </c>
      <c r="M44" s="41">
        <f>M42-M43</f>
        <v>0</v>
      </c>
      <c r="N44" s="134">
        <f t="shared" si="1"/>
        <v>423420</v>
      </c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</row>
    <row r="45" spans="1:155" s="27" customFormat="1" ht="16.5" customHeight="1">
      <c r="A45" s="193" t="s">
        <v>37</v>
      </c>
      <c r="B45" s="194"/>
      <c r="C45" s="95" t="s">
        <v>38</v>
      </c>
      <c r="D45" s="96">
        <f>SUM(D9,D18,D27,D33,D42)</f>
        <v>200000000</v>
      </c>
      <c r="E45" s="96">
        <f>SUM(E9,E18,E27,E33,E42)</f>
        <v>57964630</v>
      </c>
      <c r="F45" s="124">
        <f>SUM(F9,F18,F27)</f>
        <v>0</v>
      </c>
      <c r="G45" s="97">
        <f t="shared" si="6"/>
        <v>257964630</v>
      </c>
      <c r="H45" s="28"/>
      <c r="I45" s="222"/>
      <c r="J45" s="135" t="s">
        <v>3</v>
      </c>
      <c r="K45" s="41">
        <v>4000000</v>
      </c>
      <c r="L45" s="41">
        <v>490000</v>
      </c>
      <c r="M45" s="41">
        <v>0</v>
      </c>
      <c r="N45" s="134">
        <f t="shared" si="1"/>
        <v>4490000</v>
      </c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</row>
    <row r="46" spans="1:155" s="27" customFormat="1" ht="16.5" customHeight="1">
      <c r="A46" s="195"/>
      <c r="B46" s="196"/>
      <c r="C46" s="98" t="s">
        <v>39</v>
      </c>
      <c r="D46" s="99">
        <f t="shared" ref="D46:E47" si="7">SUM(D10,D19,D28,D34,D43)</f>
        <v>200030210</v>
      </c>
      <c r="E46" s="99">
        <f t="shared" si="7"/>
        <v>44598483</v>
      </c>
      <c r="F46" s="125">
        <f>SUM(F10,F19,F28)</f>
        <v>0</v>
      </c>
      <c r="G46" s="100">
        <f t="shared" si="6"/>
        <v>244628693</v>
      </c>
      <c r="H46" s="28"/>
      <c r="I46" s="222"/>
      <c r="J46" s="135" t="s">
        <v>4</v>
      </c>
      <c r="K46" s="41">
        <v>3978950</v>
      </c>
      <c r="L46" s="41">
        <v>120000</v>
      </c>
      <c r="M46" s="41">
        <v>0</v>
      </c>
      <c r="N46" s="134">
        <f t="shared" si="1"/>
        <v>4098950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</row>
    <row r="47" spans="1:155" s="27" customFormat="1" ht="16.5" customHeight="1" thickBot="1">
      <c r="A47" s="197"/>
      <c r="B47" s="198"/>
      <c r="C47" s="101" t="s">
        <v>40</v>
      </c>
      <c r="D47" s="102">
        <f t="shared" si="7"/>
        <v>-30210</v>
      </c>
      <c r="E47" s="102">
        <f t="shared" si="7"/>
        <v>13366147</v>
      </c>
      <c r="F47" s="126">
        <f>SUM(F11,F20,F29)</f>
        <v>0</v>
      </c>
      <c r="G47" s="103">
        <f t="shared" si="6"/>
        <v>13335937</v>
      </c>
      <c r="H47" s="28"/>
      <c r="I47" s="222"/>
      <c r="J47" s="136" t="s">
        <v>5</v>
      </c>
      <c r="K47" s="41">
        <f>K45-K46</f>
        <v>21050</v>
      </c>
      <c r="L47" s="41">
        <f>L45-L46</f>
        <v>370000</v>
      </c>
      <c r="M47" s="41">
        <f>M45-M46</f>
        <v>0</v>
      </c>
      <c r="N47" s="134">
        <f t="shared" si="1"/>
        <v>391050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</row>
    <row r="48" spans="1:155" s="27" customFormat="1" ht="16.5" customHeight="1">
      <c r="A48" s="30"/>
      <c r="B48" s="31"/>
      <c r="C48" s="32"/>
      <c r="D48" s="33"/>
      <c r="E48" s="33"/>
      <c r="F48" s="127"/>
      <c r="G48" s="73"/>
      <c r="H48" s="28"/>
      <c r="I48" s="222"/>
      <c r="J48" s="135" t="s">
        <v>3</v>
      </c>
      <c r="K48" s="41">
        <v>6000000</v>
      </c>
      <c r="L48" s="41">
        <v>1000000</v>
      </c>
      <c r="M48" s="41">
        <v>0</v>
      </c>
      <c r="N48" s="134">
        <f t="shared" si="1"/>
        <v>7000000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</row>
    <row r="49" spans="1:155" s="27" customFormat="1" ht="16.5" customHeight="1">
      <c r="A49" s="30"/>
      <c r="B49" s="31"/>
      <c r="C49" s="32"/>
      <c r="D49" s="33"/>
      <c r="E49" s="33"/>
      <c r="F49" s="127"/>
      <c r="G49" s="73"/>
      <c r="H49" s="28"/>
      <c r="I49" s="222"/>
      <c r="J49" s="135" t="s">
        <v>4</v>
      </c>
      <c r="K49" s="41">
        <v>5923800</v>
      </c>
      <c r="L49" s="41">
        <v>720000</v>
      </c>
      <c r="M49" s="41">
        <v>0</v>
      </c>
      <c r="N49" s="134">
        <f t="shared" si="1"/>
        <v>6643800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</row>
    <row r="50" spans="1:155" s="27" customFormat="1" ht="16.5" customHeight="1">
      <c r="A50" s="30"/>
      <c r="B50" s="31"/>
      <c r="C50" s="32"/>
      <c r="D50" s="33"/>
      <c r="E50" s="33"/>
      <c r="F50" s="127"/>
      <c r="G50" s="73"/>
      <c r="H50" s="28"/>
      <c r="I50" s="222"/>
      <c r="J50" s="136" t="s">
        <v>5</v>
      </c>
      <c r="K50" s="41">
        <f>K48-K49</f>
        <v>76200</v>
      </c>
      <c r="L50" s="41">
        <f>L48-L49</f>
        <v>280000</v>
      </c>
      <c r="M50" s="41">
        <f>M48-M49</f>
        <v>0</v>
      </c>
      <c r="N50" s="134">
        <f t="shared" si="1"/>
        <v>356200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</row>
    <row r="51" spans="1:155" s="27" customFormat="1" ht="16.5" customHeight="1">
      <c r="A51" s="30"/>
      <c r="B51" s="31"/>
      <c r="C51" s="32"/>
      <c r="D51" s="33"/>
      <c r="E51" s="33"/>
      <c r="F51" s="127"/>
      <c r="G51" s="73"/>
      <c r="H51" s="28"/>
      <c r="I51" s="222"/>
      <c r="J51" s="25" t="s">
        <v>3</v>
      </c>
      <c r="K51" s="23">
        <v>300000</v>
      </c>
      <c r="L51" s="23">
        <v>12685000</v>
      </c>
      <c r="M51" s="23">
        <v>0</v>
      </c>
      <c r="N51" s="20">
        <f t="shared" si="1"/>
        <v>12985000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</row>
    <row r="52" spans="1:155" s="27" customFormat="1" ht="16.5" customHeight="1">
      <c r="A52" s="30"/>
      <c r="B52" s="31"/>
      <c r="C52" s="32"/>
      <c r="D52" s="33"/>
      <c r="E52" s="33"/>
      <c r="F52" s="127"/>
      <c r="G52" s="73"/>
      <c r="H52" s="28"/>
      <c r="I52" s="222"/>
      <c r="J52" s="25" t="s">
        <v>4</v>
      </c>
      <c r="K52" s="23">
        <v>253000</v>
      </c>
      <c r="L52" s="23">
        <v>12687106</v>
      </c>
      <c r="M52" s="23">
        <v>0</v>
      </c>
      <c r="N52" s="20">
        <f t="shared" si="1"/>
        <v>12940106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</row>
    <row r="53" spans="1:155" s="27" customFormat="1" ht="16.5" customHeight="1">
      <c r="A53" s="30"/>
      <c r="B53" s="31"/>
      <c r="C53" s="32"/>
      <c r="D53" s="33"/>
      <c r="E53" s="33"/>
      <c r="F53" s="127"/>
      <c r="G53" s="73"/>
      <c r="H53" s="28"/>
      <c r="I53" s="222"/>
      <c r="J53" s="55" t="s">
        <v>5</v>
      </c>
      <c r="K53" s="23">
        <f>K51-K52</f>
        <v>47000</v>
      </c>
      <c r="L53" s="23">
        <f>L51-L52</f>
        <v>-2106</v>
      </c>
      <c r="M53" s="23">
        <f>M51-M52</f>
        <v>0</v>
      </c>
      <c r="N53" s="20">
        <f t="shared" si="1"/>
        <v>44894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</row>
    <row r="54" spans="1:155" s="27" customFormat="1" ht="16.5" customHeight="1">
      <c r="A54" s="35"/>
      <c r="B54" s="31"/>
      <c r="C54" s="32"/>
      <c r="D54" s="34"/>
      <c r="E54" s="34"/>
      <c r="F54" s="127"/>
      <c r="G54" s="73"/>
      <c r="H54" s="28"/>
      <c r="I54" s="222"/>
      <c r="J54" s="108" t="s">
        <v>3</v>
      </c>
      <c r="K54" s="105">
        <f t="shared" ref="K54:M55" si="8">K36+K39+K42+K45+K48+K51</f>
        <v>29100000</v>
      </c>
      <c r="L54" s="105">
        <f t="shared" si="8"/>
        <v>15935000</v>
      </c>
      <c r="M54" s="105">
        <f t="shared" si="8"/>
        <v>0</v>
      </c>
      <c r="N54" s="106">
        <f>K54+L54+M54</f>
        <v>45035000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</row>
    <row r="55" spans="1:155" s="27" customFormat="1" ht="16.5" customHeight="1">
      <c r="A55" s="35"/>
      <c r="B55" s="31"/>
      <c r="C55" s="32"/>
      <c r="D55" s="34"/>
      <c r="E55" s="34"/>
      <c r="F55" s="127"/>
      <c r="G55" s="36"/>
      <c r="H55" s="28"/>
      <c r="I55" s="222"/>
      <c r="J55" s="108" t="s">
        <v>4</v>
      </c>
      <c r="K55" s="105">
        <f t="shared" si="8"/>
        <v>28238290</v>
      </c>
      <c r="L55" s="105">
        <f>L37+L40+L43+L46+L49+L52</f>
        <v>15393036</v>
      </c>
      <c r="M55" s="105">
        <f t="shared" si="8"/>
        <v>0</v>
      </c>
      <c r="N55" s="106">
        <f>K55+L55+M55</f>
        <v>43631326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</row>
    <row r="56" spans="1:155" s="27" customFormat="1" ht="16.5" customHeight="1">
      <c r="A56" s="35"/>
      <c r="B56" s="37"/>
      <c r="C56" s="32"/>
      <c r="D56" s="34"/>
      <c r="E56" s="34"/>
      <c r="F56" s="128"/>
      <c r="G56" s="36"/>
      <c r="H56" s="28"/>
      <c r="I56" s="222"/>
      <c r="J56" s="109" t="s">
        <v>5</v>
      </c>
      <c r="K56" s="118">
        <f>K38+K41+K44+K47+K50+K53</f>
        <v>861710</v>
      </c>
      <c r="L56" s="118">
        <f>L38+L41+L44+L47+L50+L53</f>
        <v>541964</v>
      </c>
      <c r="M56" s="118">
        <v>0</v>
      </c>
      <c r="N56" s="110">
        <f>K56+L56+M56</f>
        <v>1403674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</row>
    <row r="57" spans="1:155" s="27" customFormat="1" ht="16.5" customHeight="1">
      <c r="A57" s="35"/>
      <c r="B57" s="37"/>
      <c r="C57" s="32"/>
      <c r="D57" s="34"/>
      <c r="E57" s="34"/>
      <c r="F57" s="128"/>
      <c r="G57" s="36"/>
      <c r="H57" s="28"/>
      <c r="I57" s="170" t="s">
        <v>17</v>
      </c>
      <c r="J57" s="111" t="s">
        <v>3</v>
      </c>
      <c r="K57" s="89">
        <f>K24+K33+K54</f>
        <v>172368940</v>
      </c>
      <c r="L57" s="89">
        <f>L24+L33+L54</f>
        <v>16835000</v>
      </c>
      <c r="M57" s="89">
        <v>0</v>
      </c>
      <c r="N57" s="90">
        <f>L57+K57+M57</f>
        <v>189203940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</row>
    <row r="58" spans="1:155" s="27" customFormat="1" ht="16.5" customHeight="1">
      <c r="A58" s="35"/>
      <c r="B58" s="37"/>
      <c r="C58" s="32"/>
      <c r="D58" s="34"/>
      <c r="E58" s="34"/>
      <c r="F58" s="128"/>
      <c r="G58" s="36"/>
      <c r="H58" s="28"/>
      <c r="I58" s="170"/>
      <c r="J58" s="111" t="s">
        <v>4</v>
      </c>
      <c r="K58" s="89">
        <f>K25+K34+K55</f>
        <v>165074583</v>
      </c>
      <c r="L58" s="89">
        <f>L25+L34+L55</f>
        <v>15780736</v>
      </c>
      <c r="M58" s="89">
        <v>0</v>
      </c>
      <c r="N58" s="90">
        <f>L58+K58+M58</f>
        <v>180855319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</row>
    <row r="59" spans="1:155" s="27" customFormat="1" ht="16.5" customHeight="1">
      <c r="A59" s="82"/>
      <c r="B59" s="83"/>
      <c r="C59" s="84"/>
      <c r="D59" s="85"/>
      <c r="E59" s="85"/>
      <c r="F59" s="129"/>
      <c r="G59" s="86"/>
      <c r="H59" s="38"/>
      <c r="I59" s="170"/>
      <c r="J59" s="112" t="s">
        <v>5</v>
      </c>
      <c r="K59" s="89">
        <f>K26+K35+K56</f>
        <v>7294357</v>
      </c>
      <c r="L59" s="89">
        <f t="shared" ref="L59" si="9">L26+L35+L56</f>
        <v>1054264</v>
      </c>
      <c r="M59" s="89">
        <v>0</v>
      </c>
      <c r="N59" s="90">
        <f>L59+K59+M59</f>
        <v>8348621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</row>
    <row r="60" spans="1:155" s="27" customFormat="1" ht="17.25" customHeight="1">
      <c r="A60" s="35"/>
      <c r="B60" s="37"/>
      <c r="C60" s="32"/>
      <c r="D60" s="34"/>
      <c r="E60" s="34"/>
      <c r="F60" s="128"/>
      <c r="G60" s="36"/>
      <c r="H60" s="179" t="s">
        <v>32</v>
      </c>
      <c r="I60" s="180" t="s">
        <v>33</v>
      </c>
      <c r="J60" s="133" t="s">
        <v>3</v>
      </c>
      <c r="K60" s="74">
        <v>14000000</v>
      </c>
      <c r="L60" s="74">
        <v>1000000</v>
      </c>
      <c r="M60" s="74">
        <v>0</v>
      </c>
      <c r="N60" s="134">
        <f t="shared" si="1"/>
        <v>15000000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26"/>
      <c r="CQ60" s="26"/>
      <c r="CR60" s="26"/>
      <c r="CS60" s="26"/>
      <c r="CT60" s="26"/>
      <c r="CU60" s="26"/>
      <c r="CV60" s="26"/>
      <c r="CW60" s="26"/>
      <c r="CX60" s="26"/>
      <c r="CY60" s="26"/>
      <c r="CZ60" s="26"/>
      <c r="DA60" s="26"/>
      <c r="DB60" s="26"/>
      <c r="DC60" s="26"/>
      <c r="DD60" s="26"/>
      <c r="DE60" s="26"/>
      <c r="DF60" s="26"/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  <c r="DS60" s="26"/>
      <c r="DT60" s="26"/>
      <c r="DU60" s="26"/>
      <c r="DV60" s="26"/>
      <c r="DW60" s="26"/>
      <c r="DX60" s="26"/>
      <c r="DY60" s="26"/>
      <c r="DZ60" s="26"/>
      <c r="EA60" s="26"/>
      <c r="EB60" s="26"/>
      <c r="EC60" s="26"/>
      <c r="ED60" s="26"/>
      <c r="EE60" s="26"/>
      <c r="EF60" s="26"/>
      <c r="EG60" s="26"/>
      <c r="EH60" s="26"/>
      <c r="EI60" s="26"/>
      <c r="EJ60" s="26"/>
      <c r="EK60" s="26"/>
      <c r="EL60" s="26"/>
      <c r="EM60" s="26"/>
      <c r="EN60" s="26"/>
      <c r="EO60" s="26"/>
      <c r="EP60" s="26"/>
      <c r="EQ60" s="26"/>
      <c r="ER60" s="26"/>
      <c r="ES60" s="26"/>
      <c r="ET60" s="26"/>
      <c r="EU60" s="26"/>
      <c r="EV60" s="26"/>
      <c r="EW60" s="26"/>
      <c r="EX60" s="26"/>
      <c r="EY60" s="26"/>
    </row>
    <row r="61" spans="1:155" s="27" customFormat="1" ht="17.25" customHeight="1">
      <c r="A61" s="35"/>
      <c r="B61" s="37"/>
      <c r="C61" s="32"/>
      <c r="D61" s="34"/>
      <c r="E61" s="34"/>
      <c r="F61" s="128"/>
      <c r="G61" s="36"/>
      <c r="H61" s="179"/>
      <c r="I61" s="181"/>
      <c r="J61" s="135" t="s">
        <v>4</v>
      </c>
      <c r="K61" s="41">
        <v>13323290</v>
      </c>
      <c r="L61" s="41">
        <v>481520</v>
      </c>
      <c r="M61" s="41">
        <v>0</v>
      </c>
      <c r="N61" s="134">
        <f t="shared" si="1"/>
        <v>13804810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</row>
    <row r="62" spans="1:155" s="27" customFormat="1" ht="17.25" customHeight="1">
      <c r="A62" s="35"/>
      <c r="B62" s="37"/>
      <c r="C62" s="32"/>
      <c r="D62" s="34"/>
      <c r="E62" s="34"/>
      <c r="F62" s="128"/>
      <c r="G62" s="36"/>
      <c r="H62" s="179"/>
      <c r="I62" s="181"/>
      <c r="J62" s="136" t="s">
        <v>5</v>
      </c>
      <c r="K62" s="41">
        <f>K60-K61</f>
        <v>676710</v>
      </c>
      <c r="L62" s="41">
        <f>L60-L61</f>
        <v>518480</v>
      </c>
      <c r="M62" s="41">
        <f>M60-M61</f>
        <v>0</v>
      </c>
      <c r="N62" s="134">
        <f t="shared" si="1"/>
        <v>1195190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</row>
    <row r="63" spans="1:155" s="27" customFormat="1" ht="17.25" customHeight="1">
      <c r="A63" s="35"/>
      <c r="B63" s="37"/>
      <c r="C63" s="32"/>
      <c r="D63" s="34"/>
      <c r="E63" s="34"/>
      <c r="F63" s="128"/>
      <c r="G63" s="36"/>
      <c r="H63" s="39"/>
      <c r="I63" s="29"/>
      <c r="J63" s="135" t="s">
        <v>3</v>
      </c>
      <c r="K63" s="41">
        <v>3000000</v>
      </c>
      <c r="L63" s="41">
        <v>2000000</v>
      </c>
      <c r="M63" s="41">
        <v>0</v>
      </c>
      <c r="N63" s="134">
        <f t="shared" si="1"/>
        <v>5000000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</row>
    <row r="64" spans="1:155" s="27" customFormat="1" ht="17.25" customHeight="1">
      <c r="A64" s="35"/>
      <c r="B64" s="37"/>
      <c r="C64" s="32"/>
      <c r="D64" s="34"/>
      <c r="E64" s="34"/>
      <c r="F64" s="128"/>
      <c r="G64" s="36"/>
      <c r="H64" s="39"/>
      <c r="I64" s="29"/>
      <c r="J64" s="135" t="s">
        <v>4</v>
      </c>
      <c r="K64" s="41">
        <v>2629900</v>
      </c>
      <c r="L64" s="41">
        <v>1810000</v>
      </c>
      <c r="M64" s="41">
        <v>0</v>
      </c>
      <c r="N64" s="134">
        <f t="shared" si="1"/>
        <v>4439900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</row>
    <row r="65" spans="1:155" s="27" customFormat="1" ht="17.25" customHeight="1">
      <c r="A65" s="35"/>
      <c r="B65" s="37"/>
      <c r="C65" s="32"/>
      <c r="D65" s="34"/>
      <c r="E65" s="34"/>
      <c r="F65" s="128"/>
      <c r="G65" s="36"/>
      <c r="H65" s="39"/>
      <c r="I65" s="29"/>
      <c r="J65" s="139" t="s">
        <v>5</v>
      </c>
      <c r="K65" s="41">
        <f>K63-K64</f>
        <v>370100</v>
      </c>
      <c r="L65" s="41">
        <f>L63-L64</f>
        <v>190000</v>
      </c>
      <c r="M65" s="140">
        <v>0</v>
      </c>
      <c r="N65" s="134">
        <f t="shared" si="1"/>
        <v>560100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</row>
    <row r="66" spans="1:155" s="27" customFormat="1" ht="17.25" customHeight="1">
      <c r="A66" s="35"/>
      <c r="B66" s="37"/>
      <c r="C66" s="32"/>
      <c r="D66" s="34"/>
      <c r="E66" s="34"/>
      <c r="F66" s="128"/>
      <c r="G66" s="36"/>
      <c r="H66" s="39"/>
      <c r="I66" s="29"/>
      <c r="J66" s="135" t="s">
        <v>3</v>
      </c>
      <c r="K66" s="41">
        <v>1200000</v>
      </c>
      <c r="L66" s="41">
        <v>0</v>
      </c>
      <c r="M66" s="41">
        <v>0</v>
      </c>
      <c r="N66" s="134">
        <f t="shared" si="1"/>
        <v>1200000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</row>
    <row r="67" spans="1:155" s="27" customFormat="1" ht="17.25" customHeight="1">
      <c r="A67" s="35"/>
      <c r="B67" s="37"/>
      <c r="C67" s="32"/>
      <c r="D67" s="34"/>
      <c r="E67" s="34"/>
      <c r="F67" s="128"/>
      <c r="G67" s="36"/>
      <c r="H67" s="39"/>
      <c r="I67" s="29"/>
      <c r="J67" s="135" t="s">
        <v>4</v>
      </c>
      <c r="K67" s="41">
        <v>1109360</v>
      </c>
      <c r="L67" s="41">
        <v>0</v>
      </c>
      <c r="M67" s="41">
        <v>0</v>
      </c>
      <c r="N67" s="134">
        <f t="shared" si="1"/>
        <v>1109360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</row>
    <row r="68" spans="1:155" s="27" customFormat="1" ht="17.25" customHeight="1">
      <c r="A68" s="82"/>
      <c r="B68" s="83"/>
      <c r="C68" s="84"/>
      <c r="D68" s="85"/>
      <c r="E68" s="85"/>
      <c r="F68" s="129"/>
      <c r="G68" s="86"/>
      <c r="H68" s="40"/>
      <c r="I68" s="87"/>
      <c r="J68" s="136" t="s">
        <v>5</v>
      </c>
      <c r="K68" s="41">
        <f>K66-K67</f>
        <v>90640</v>
      </c>
      <c r="L68" s="41">
        <f>L66-L67</f>
        <v>0</v>
      </c>
      <c r="M68" s="41">
        <v>0</v>
      </c>
      <c r="N68" s="134">
        <f t="shared" si="1"/>
        <v>90640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</row>
    <row r="69" spans="1:155" s="27" customFormat="1" ht="17.25" customHeight="1">
      <c r="A69" s="35"/>
      <c r="B69" s="37"/>
      <c r="C69" s="32"/>
      <c r="D69" s="34"/>
      <c r="E69" s="34"/>
      <c r="F69" s="128"/>
      <c r="G69" s="36"/>
      <c r="H69" s="39"/>
      <c r="I69" s="29"/>
      <c r="J69" s="133" t="s">
        <v>3</v>
      </c>
      <c r="K69" s="74">
        <v>0</v>
      </c>
      <c r="L69" s="74">
        <v>150000</v>
      </c>
      <c r="M69" s="74">
        <v>0</v>
      </c>
      <c r="N69" s="134">
        <f>K69+L69+M69</f>
        <v>150000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</row>
    <row r="70" spans="1:155" s="27" customFormat="1" ht="17.25" customHeight="1">
      <c r="A70" s="35"/>
      <c r="B70" s="37"/>
      <c r="C70" s="32"/>
      <c r="D70" s="34"/>
      <c r="E70" s="34"/>
      <c r="F70" s="128"/>
      <c r="G70" s="36"/>
      <c r="H70" s="39"/>
      <c r="I70" s="29"/>
      <c r="J70" s="135" t="s">
        <v>4</v>
      </c>
      <c r="K70" s="41">
        <v>0</v>
      </c>
      <c r="L70" s="41">
        <v>0</v>
      </c>
      <c r="M70" s="41">
        <v>0</v>
      </c>
      <c r="N70" s="134">
        <f t="shared" si="1"/>
        <v>0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</row>
    <row r="71" spans="1:155" s="27" customFormat="1" ht="17.25" customHeight="1">
      <c r="A71" s="35"/>
      <c r="B71" s="37"/>
      <c r="C71" s="32"/>
      <c r="D71" s="34"/>
      <c r="E71" s="34"/>
      <c r="F71" s="128"/>
      <c r="G71" s="36"/>
      <c r="H71" s="39"/>
      <c r="I71" s="29"/>
      <c r="J71" s="139" t="s">
        <v>5</v>
      </c>
      <c r="K71" s="41">
        <f>K69-K70</f>
        <v>0</v>
      </c>
      <c r="L71" s="41">
        <f>L69-L70</f>
        <v>150000</v>
      </c>
      <c r="M71" s="140">
        <v>0</v>
      </c>
      <c r="N71" s="134">
        <f t="shared" si="1"/>
        <v>150000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</row>
    <row r="72" spans="1:155" s="27" customFormat="1" ht="16.5" customHeight="1">
      <c r="A72" s="35"/>
      <c r="B72" s="31"/>
      <c r="C72" s="32"/>
      <c r="D72" s="34"/>
      <c r="E72" s="34"/>
      <c r="F72" s="127"/>
      <c r="G72" s="73"/>
      <c r="H72" s="39"/>
      <c r="I72" s="29"/>
      <c r="J72" s="108" t="s">
        <v>3</v>
      </c>
      <c r="K72" s="105">
        <f>K60+K63+K66+K69</f>
        <v>18200000</v>
      </c>
      <c r="L72" s="105">
        <f>L60+L63+L66+L69</f>
        <v>3150000</v>
      </c>
      <c r="M72" s="105">
        <f>M60+M63+M66+M69</f>
        <v>0</v>
      </c>
      <c r="N72" s="106">
        <f>K72+L72+M72</f>
        <v>21350000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</row>
    <row r="73" spans="1:155" s="27" customFormat="1" ht="16.5" customHeight="1">
      <c r="A73" s="35"/>
      <c r="B73" s="31"/>
      <c r="C73" s="32"/>
      <c r="D73" s="34"/>
      <c r="E73" s="34"/>
      <c r="F73" s="127"/>
      <c r="G73" s="36"/>
      <c r="H73" s="39"/>
      <c r="I73" s="29"/>
      <c r="J73" s="108" t="s">
        <v>4</v>
      </c>
      <c r="K73" s="105">
        <f>K61+K64+K67+K70</f>
        <v>17062550</v>
      </c>
      <c r="L73" s="105">
        <f>L61+L64+L67+L70</f>
        <v>2291520</v>
      </c>
      <c r="M73" s="105">
        <f t="shared" ref="M73:M74" si="10">M61+M64+M67+M70</f>
        <v>0</v>
      </c>
      <c r="N73" s="106">
        <f>K73+L73+M73</f>
        <v>19354070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</row>
    <row r="74" spans="1:155" s="27" customFormat="1" ht="16.5" customHeight="1">
      <c r="A74" s="35"/>
      <c r="B74" s="37"/>
      <c r="C74" s="32"/>
      <c r="D74" s="34"/>
      <c r="E74" s="34"/>
      <c r="F74" s="128"/>
      <c r="G74" s="36"/>
      <c r="H74" s="39"/>
      <c r="I74" s="87"/>
      <c r="J74" s="107" t="s">
        <v>5</v>
      </c>
      <c r="K74" s="105">
        <f>K62+K65+K68+K71</f>
        <v>1137450</v>
      </c>
      <c r="L74" s="105">
        <f>L62+L65+L68+L71</f>
        <v>858480</v>
      </c>
      <c r="M74" s="105">
        <f t="shared" si="10"/>
        <v>0</v>
      </c>
      <c r="N74" s="106">
        <f>K74+L74+M74</f>
        <v>1995930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</row>
    <row r="75" spans="1:155" s="27" customFormat="1" ht="17.25" customHeight="1">
      <c r="A75" s="35"/>
      <c r="B75" s="37"/>
      <c r="C75" s="32"/>
      <c r="D75" s="34"/>
      <c r="E75" s="34"/>
      <c r="F75" s="128"/>
      <c r="G75" s="36"/>
      <c r="H75" s="39"/>
      <c r="I75" s="180" t="s">
        <v>32</v>
      </c>
      <c r="J75" s="133" t="s">
        <v>3</v>
      </c>
      <c r="K75" s="74">
        <v>80000</v>
      </c>
      <c r="L75" s="74">
        <v>0</v>
      </c>
      <c r="M75" s="74">
        <v>0</v>
      </c>
      <c r="N75" s="134">
        <f t="shared" ref="N75:N95" si="11">K75+L75+M75</f>
        <v>80000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</row>
    <row r="76" spans="1:155" s="27" customFormat="1" ht="17.25" customHeight="1">
      <c r="A76" s="35"/>
      <c r="B76" s="37"/>
      <c r="C76" s="32"/>
      <c r="D76" s="34"/>
      <c r="E76" s="34"/>
      <c r="F76" s="128"/>
      <c r="G76" s="36"/>
      <c r="H76" s="39"/>
      <c r="I76" s="181"/>
      <c r="J76" s="135" t="s">
        <v>4</v>
      </c>
      <c r="K76" s="41">
        <v>0</v>
      </c>
      <c r="L76" s="41">
        <v>0</v>
      </c>
      <c r="M76" s="41">
        <v>0</v>
      </c>
      <c r="N76" s="137">
        <f t="shared" si="11"/>
        <v>0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</row>
    <row r="77" spans="1:155" s="27" customFormat="1" ht="17.25" customHeight="1">
      <c r="A77" s="35"/>
      <c r="B77" s="37"/>
      <c r="C77" s="32"/>
      <c r="D77" s="34"/>
      <c r="E77" s="34"/>
      <c r="F77" s="128"/>
      <c r="G77" s="36"/>
      <c r="H77" s="39"/>
      <c r="I77" s="181"/>
      <c r="J77" s="136" t="s">
        <v>5</v>
      </c>
      <c r="K77" s="41">
        <f>K75-K76</f>
        <v>80000</v>
      </c>
      <c r="L77" s="41">
        <f>L75-L76</f>
        <v>0</v>
      </c>
      <c r="M77" s="41">
        <f>M75-M76</f>
        <v>0</v>
      </c>
      <c r="N77" s="137">
        <f t="shared" si="11"/>
        <v>80000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</row>
    <row r="78" spans="1:155" s="27" customFormat="1" ht="17.25" customHeight="1">
      <c r="A78" s="35"/>
      <c r="B78" s="37"/>
      <c r="C78" s="32"/>
      <c r="D78" s="34"/>
      <c r="E78" s="34"/>
      <c r="F78" s="128"/>
      <c r="G78" s="36"/>
      <c r="H78" s="39"/>
      <c r="I78" s="181"/>
      <c r="J78" s="135" t="s">
        <v>3</v>
      </c>
      <c r="K78" s="41">
        <v>0</v>
      </c>
      <c r="L78" s="74">
        <v>5240000</v>
      </c>
      <c r="M78" s="41"/>
      <c r="N78" s="134">
        <f t="shared" si="11"/>
        <v>5240000</v>
      </c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</row>
    <row r="79" spans="1:155" s="27" customFormat="1" ht="17.25" customHeight="1">
      <c r="A79" s="35"/>
      <c r="B79" s="37"/>
      <c r="C79" s="32"/>
      <c r="D79" s="34"/>
      <c r="E79" s="34"/>
      <c r="F79" s="128"/>
      <c r="G79" s="36"/>
      <c r="H79" s="39"/>
      <c r="I79" s="181"/>
      <c r="J79" s="135" t="s">
        <v>4</v>
      </c>
      <c r="K79" s="41">
        <v>5136050</v>
      </c>
      <c r="L79" s="41">
        <v>0</v>
      </c>
      <c r="M79" s="41"/>
      <c r="N79" s="137">
        <f t="shared" si="11"/>
        <v>5136050</v>
      </c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</row>
    <row r="80" spans="1:155" s="27" customFormat="1" ht="17.25" customHeight="1">
      <c r="A80" s="35"/>
      <c r="B80" s="37"/>
      <c r="C80" s="32"/>
      <c r="D80" s="34"/>
      <c r="E80" s="34"/>
      <c r="F80" s="128"/>
      <c r="G80" s="36"/>
      <c r="H80" s="39"/>
      <c r="I80" s="181"/>
      <c r="J80" s="139" t="s">
        <v>5</v>
      </c>
      <c r="K80" s="41">
        <f>K78-K79</f>
        <v>-5136050</v>
      </c>
      <c r="L80" s="41">
        <f>L78-L79</f>
        <v>5240000</v>
      </c>
      <c r="M80" s="140"/>
      <c r="N80" s="137">
        <f t="shared" si="11"/>
        <v>103950</v>
      </c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/>
      <c r="CH80" s="26"/>
      <c r="CI80" s="26"/>
      <c r="CJ80" s="26"/>
      <c r="CK80" s="26"/>
      <c r="CL80" s="26"/>
      <c r="CM80" s="26"/>
      <c r="CN80" s="26"/>
      <c r="CO80" s="26"/>
      <c r="CP80" s="26"/>
      <c r="CQ80" s="26"/>
      <c r="CR80" s="26"/>
      <c r="CS80" s="26"/>
      <c r="CT80" s="26"/>
      <c r="CU80" s="26"/>
      <c r="CV80" s="26"/>
      <c r="CW80" s="26"/>
      <c r="CX80" s="26"/>
      <c r="CY80" s="26"/>
      <c r="CZ80" s="26"/>
      <c r="DA80" s="26"/>
      <c r="DB80" s="26"/>
      <c r="DC80" s="26"/>
      <c r="DD80" s="26"/>
      <c r="DE80" s="26"/>
      <c r="DF80" s="26"/>
      <c r="DG80" s="26"/>
      <c r="DH80" s="26"/>
      <c r="DI80" s="26"/>
      <c r="DJ80" s="26"/>
      <c r="DK80" s="26"/>
      <c r="DL80" s="26"/>
      <c r="DM80" s="26"/>
      <c r="DN80" s="26"/>
      <c r="DO80" s="26"/>
      <c r="DP80" s="26"/>
      <c r="DQ80" s="26"/>
      <c r="DR80" s="26"/>
      <c r="DS80" s="26"/>
      <c r="DT80" s="26"/>
      <c r="DU80" s="26"/>
      <c r="DV80" s="26"/>
      <c r="DW80" s="26"/>
      <c r="DX80" s="26"/>
      <c r="DY80" s="26"/>
      <c r="DZ80" s="26"/>
      <c r="EA80" s="26"/>
      <c r="EB80" s="26"/>
      <c r="EC80" s="26"/>
      <c r="ED80" s="26"/>
      <c r="EE80" s="26"/>
      <c r="EF80" s="26"/>
      <c r="EG80" s="26"/>
      <c r="EH80" s="26"/>
      <c r="EI80" s="26"/>
      <c r="EJ80" s="26"/>
      <c r="EK80" s="26"/>
      <c r="EL80" s="26"/>
      <c r="EM80" s="26"/>
      <c r="EN80" s="26"/>
      <c r="EO80" s="26"/>
      <c r="EP80" s="26"/>
      <c r="EQ80" s="26"/>
      <c r="ER80" s="26"/>
      <c r="ES80" s="26"/>
      <c r="ET80" s="26"/>
      <c r="EU80" s="26"/>
      <c r="EV80" s="26"/>
      <c r="EW80" s="26"/>
      <c r="EX80" s="26"/>
      <c r="EY80" s="26"/>
    </row>
    <row r="81" spans="1:155" s="27" customFormat="1" ht="17.25" customHeight="1">
      <c r="A81" s="35"/>
      <c r="B81" s="37"/>
      <c r="C81" s="32"/>
      <c r="D81" s="34"/>
      <c r="E81" s="34"/>
      <c r="F81" s="128"/>
      <c r="G81" s="36"/>
      <c r="H81" s="39"/>
      <c r="I81" s="181"/>
      <c r="J81" s="135" t="s">
        <v>3</v>
      </c>
      <c r="K81" s="41">
        <v>120000</v>
      </c>
      <c r="L81" s="74">
        <v>0</v>
      </c>
      <c r="M81" s="41"/>
      <c r="N81" s="134">
        <f t="shared" si="11"/>
        <v>120000</v>
      </c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</row>
    <row r="82" spans="1:155" s="27" customFormat="1" ht="17.25" customHeight="1">
      <c r="A82" s="35"/>
      <c r="B82" s="37"/>
      <c r="C82" s="32"/>
      <c r="D82" s="34"/>
      <c r="E82" s="34"/>
      <c r="F82" s="128"/>
      <c r="G82" s="36"/>
      <c r="H82" s="39"/>
      <c r="I82" s="181"/>
      <c r="J82" s="135" t="s">
        <v>4</v>
      </c>
      <c r="K82" s="41">
        <v>15000</v>
      </c>
      <c r="L82" s="41">
        <v>0</v>
      </c>
      <c r="M82" s="41"/>
      <c r="N82" s="137">
        <f t="shared" si="11"/>
        <v>15000</v>
      </c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</row>
    <row r="83" spans="1:155" s="27" customFormat="1" ht="17.25" customHeight="1">
      <c r="A83" s="35"/>
      <c r="B83" s="37"/>
      <c r="C83" s="32"/>
      <c r="D83" s="34"/>
      <c r="E83" s="34"/>
      <c r="F83" s="128"/>
      <c r="G83" s="36"/>
      <c r="H83" s="39"/>
      <c r="I83" s="181"/>
      <c r="J83" s="139" t="s">
        <v>5</v>
      </c>
      <c r="K83" s="41">
        <f>K81-K82</f>
        <v>105000</v>
      </c>
      <c r="L83" s="41">
        <f>L81-L82</f>
        <v>0</v>
      </c>
      <c r="M83" s="140"/>
      <c r="N83" s="137">
        <f t="shared" si="11"/>
        <v>105000</v>
      </c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</row>
    <row r="84" spans="1:155" s="27" customFormat="1" ht="17.25" customHeight="1">
      <c r="A84" s="35"/>
      <c r="B84" s="37"/>
      <c r="C84" s="32"/>
      <c r="D84" s="34"/>
      <c r="E84" s="34"/>
      <c r="F84" s="128"/>
      <c r="G84" s="36"/>
      <c r="H84" s="39"/>
      <c r="I84" s="181"/>
      <c r="J84" s="135" t="s">
        <v>3</v>
      </c>
      <c r="K84" s="41">
        <v>3500000</v>
      </c>
      <c r="L84" s="41">
        <v>500000</v>
      </c>
      <c r="M84" s="41"/>
      <c r="N84" s="134">
        <f t="shared" si="11"/>
        <v>4000000</v>
      </c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</row>
    <row r="85" spans="1:155" s="27" customFormat="1" ht="17.25" customHeight="1">
      <c r="A85" s="35"/>
      <c r="B85" s="37"/>
      <c r="C85" s="32"/>
      <c r="D85" s="34"/>
      <c r="E85" s="34"/>
      <c r="F85" s="128"/>
      <c r="G85" s="36"/>
      <c r="H85" s="39"/>
      <c r="I85" s="181"/>
      <c r="J85" s="135" t="s">
        <v>4</v>
      </c>
      <c r="K85" s="41">
        <v>3262040</v>
      </c>
      <c r="L85" s="41">
        <v>436900</v>
      </c>
      <c r="M85" s="41"/>
      <c r="N85" s="137">
        <f t="shared" si="11"/>
        <v>3698940</v>
      </c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</row>
    <row r="86" spans="1:155" s="27" customFormat="1" ht="17.25" customHeight="1">
      <c r="A86" s="35"/>
      <c r="B86" s="37"/>
      <c r="C86" s="32"/>
      <c r="D86" s="34"/>
      <c r="E86" s="34"/>
      <c r="F86" s="128"/>
      <c r="G86" s="36"/>
      <c r="H86" s="39"/>
      <c r="I86" s="181"/>
      <c r="J86" s="139" t="s">
        <v>5</v>
      </c>
      <c r="K86" s="41">
        <f>K84-K85</f>
        <v>237960</v>
      </c>
      <c r="L86" s="41">
        <f>L84-L85</f>
        <v>63100</v>
      </c>
      <c r="M86" s="140"/>
      <c r="N86" s="137">
        <f t="shared" si="11"/>
        <v>301060</v>
      </c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  <c r="BA86" s="26"/>
      <c r="BB86" s="26"/>
      <c r="BC86" s="26"/>
      <c r="BD86" s="26"/>
      <c r="BE86" s="26"/>
      <c r="BF86" s="26"/>
      <c r="BG86" s="26"/>
      <c r="BH86" s="26"/>
      <c r="BI86" s="26"/>
      <c r="BJ86" s="26"/>
      <c r="BK86" s="26"/>
      <c r="BL86" s="26"/>
      <c r="BM86" s="26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6"/>
      <c r="BY86" s="26"/>
      <c r="BZ86" s="26"/>
      <c r="CA86" s="26"/>
      <c r="CB86" s="26"/>
      <c r="CC86" s="26"/>
      <c r="CD86" s="26"/>
      <c r="CE86" s="26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6"/>
      <c r="CX86" s="26"/>
      <c r="CY86" s="26"/>
      <c r="CZ86" s="26"/>
      <c r="DA86" s="26"/>
      <c r="DB86" s="26"/>
      <c r="DC86" s="26"/>
      <c r="DD86" s="26"/>
      <c r="DE86" s="26"/>
      <c r="DF86" s="26"/>
      <c r="DG86" s="26"/>
      <c r="DH86" s="26"/>
      <c r="DI86" s="26"/>
      <c r="DJ86" s="26"/>
      <c r="DK86" s="26"/>
      <c r="DL86" s="26"/>
      <c r="DM86" s="26"/>
      <c r="DN86" s="26"/>
      <c r="DO86" s="26"/>
      <c r="DP86" s="26"/>
      <c r="DQ86" s="26"/>
      <c r="DR86" s="26"/>
      <c r="DS86" s="26"/>
      <c r="DT86" s="26"/>
      <c r="DU86" s="26"/>
      <c r="DV86" s="26"/>
      <c r="DW86" s="26"/>
      <c r="DX86" s="26"/>
      <c r="DY86" s="26"/>
      <c r="DZ86" s="26"/>
      <c r="EA86" s="26"/>
      <c r="EB86" s="26"/>
      <c r="EC86" s="26"/>
      <c r="ED86" s="26"/>
      <c r="EE86" s="26"/>
      <c r="EF86" s="26"/>
      <c r="EG86" s="26"/>
      <c r="EH86" s="26"/>
      <c r="EI86" s="26"/>
      <c r="EJ86" s="26"/>
      <c r="EK86" s="26"/>
      <c r="EL86" s="26"/>
      <c r="EM86" s="26"/>
      <c r="EN86" s="26"/>
      <c r="EO86" s="26"/>
      <c r="EP86" s="26"/>
      <c r="EQ86" s="26"/>
      <c r="ER86" s="26"/>
      <c r="ES86" s="26"/>
      <c r="ET86" s="26"/>
      <c r="EU86" s="26"/>
      <c r="EV86" s="26"/>
      <c r="EW86" s="26"/>
      <c r="EX86" s="26"/>
      <c r="EY86" s="26"/>
    </row>
    <row r="87" spans="1:155" s="27" customFormat="1" ht="17.25" customHeight="1">
      <c r="A87" s="35"/>
      <c r="B87" s="37"/>
      <c r="C87" s="32"/>
      <c r="D87" s="34"/>
      <c r="E87" s="34"/>
      <c r="F87" s="128"/>
      <c r="G87" s="36"/>
      <c r="H87" s="39"/>
      <c r="I87" s="181"/>
      <c r="J87" s="135" t="s">
        <v>3</v>
      </c>
      <c r="K87" s="41">
        <v>2090000</v>
      </c>
      <c r="L87" s="41">
        <v>0</v>
      </c>
      <c r="M87" s="41"/>
      <c r="N87" s="134">
        <f t="shared" si="11"/>
        <v>2090000</v>
      </c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</row>
    <row r="88" spans="1:155" s="27" customFormat="1" ht="17.25" customHeight="1">
      <c r="A88" s="35"/>
      <c r="B88" s="37"/>
      <c r="C88" s="32"/>
      <c r="D88" s="34"/>
      <c r="E88" s="34"/>
      <c r="F88" s="128"/>
      <c r="G88" s="36"/>
      <c r="H88" s="39"/>
      <c r="I88" s="181"/>
      <c r="J88" s="135" t="s">
        <v>4</v>
      </c>
      <c r="K88" s="41">
        <v>1846737</v>
      </c>
      <c r="L88" s="41">
        <v>163</v>
      </c>
      <c r="M88" s="41"/>
      <c r="N88" s="137">
        <f t="shared" si="11"/>
        <v>1846900</v>
      </c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</row>
    <row r="89" spans="1:155" s="27" customFormat="1" ht="17.25" customHeight="1">
      <c r="A89" s="35"/>
      <c r="B89" s="37"/>
      <c r="C89" s="32"/>
      <c r="D89" s="34"/>
      <c r="E89" s="34"/>
      <c r="F89" s="128"/>
      <c r="G89" s="36"/>
      <c r="H89" s="39"/>
      <c r="I89" s="181"/>
      <c r="J89" s="139" t="s">
        <v>5</v>
      </c>
      <c r="K89" s="41">
        <f>K87-K88</f>
        <v>243263</v>
      </c>
      <c r="L89" s="41">
        <f>L87-L88</f>
        <v>-163</v>
      </c>
      <c r="M89" s="140"/>
      <c r="N89" s="137">
        <f t="shared" si="11"/>
        <v>243100</v>
      </c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</row>
    <row r="90" spans="1:155" s="27" customFormat="1" ht="17.25" customHeight="1">
      <c r="A90" s="35"/>
      <c r="B90" s="37"/>
      <c r="C90" s="32"/>
      <c r="D90" s="34"/>
      <c r="E90" s="34"/>
      <c r="F90" s="128"/>
      <c r="G90" s="36"/>
      <c r="H90" s="39"/>
      <c r="I90" s="181"/>
      <c r="J90" s="135" t="s">
        <v>3</v>
      </c>
      <c r="K90" s="41">
        <v>840000</v>
      </c>
      <c r="L90" s="41">
        <v>915000</v>
      </c>
      <c r="M90" s="41"/>
      <c r="N90" s="134">
        <f t="shared" si="11"/>
        <v>1755000</v>
      </c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</row>
    <row r="91" spans="1:155" s="27" customFormat="1" ht="17.25" customHeight="1">
      <c r="A91" s="35"/>
      <c r="B91" s="37"/>
      <c r="C91" s="32"/>
      <c r="D91" s="34"/>
      <c r="E91" s="34"/>
      <c r="F91" s="128"/>
      <c r="G91" s="36"/>
      <c r="H91" s="39"/>
      <c r="I91" s="181"/>
      <c r="J91" s="135" t="s">
        <v>4</v>
      </c>
      <c r="K91" s="41">
        <v>816530</v>
      </c>
      <c r="L91" s="41">
        <v>153000</v>
      </c>
      <c r="M91" s="41"/>
      <c r="N91" s="137">
        <f t="shared" si="11"/>
        <v>969530</v>
      </c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</row>
    <row r="92" spans="1:155" s="27" customFormat="1" ht="17.25" customHeight="1">
      <c r="A92" s="35"/>
      <c r="B92" s="37"/>
      <c r="C92" s="32"/>
      <c r="D92" s="34"/>
      <c r="E92" s="34"/>
      <c r="F92" s="128"/>
      <c r="G92" s="36"/>
      <c r="H92" s="39"/>
      <c r="I92" s="181"/>
      <c r="J92" s="139" t="s">
        <v>5</v>
      </c>
      <c r="K92" s="41">
        <f>K90-K91</f>
        <v>23470</v>
      </c>
      <c r="L92" s="41">
        <f>L90-L91</f>
        <v>762000</v>
      </c>
      <c r="M92" s="140"/>
      <c r="N92" s="137">
        <f t="shared" si="11"/>
        <v>785470</v>
      </c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</row>
    <row r="93" spans="1:155" s="27" customFormat="1" ht="17.25" customHeight="1">
      <c r="A93" s="35"/>
      <c r="B93" s="37"/>
      <c r="C93" s="32"/>
      <c r="D93" s="34"/>
      <c r="E93" s="34"/>
      <c r="F93" s="128"/>
      <c r="G93" s="36"/>
      <c r="H93" s="39"/>
      <c r="I93" s="181"/>
      <c r="J93" s="135" t="s">
        <v>3</v>
      </c>
      <c r="K93" s="41">
        <v>2100000</v>
      </c>
      <c r="L93" s="41">
        <v>400000</v>
      </c>
      <c r="M93" s="41"/>
      <c r="N93" s="134">
        <f t="shared" si="11"/>
        <v>2500000</v>
      </c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</row>
    <row r="94" spans="1:155" s="27" customFormat="1" ht="17.25" customHeight="1">
      <c r="A94" s="35"/>
      <c r="B94" s="37"/>
      <c r="C94" s="32"/>
      <c r="D94" s="34"/>
      <c r="E94" s="34"/>
      <c r="F94" s="128"/>
      <c r="G94" s="36"/>
      <c r="H94" s="39"/>
      <c r="I94" s="181"/>
      <c r="J94" s="135" t="s">
        <v>4</v>
      </c>
      <c r="K94" s="41">
        <v>2098700</v>
      </c>
      <c r="L94" s="41">
        <v>0</v>
      </c>
      <c r="M94" s="41"/>
      <c r="N94" s="137">
        <f t="shared" si="11"/>
        <v>2098700</v>
      </c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</row>
    <row r="95" spans="1:155" s="27" customFormat="1" ht="17.25" customHeight="1">
      <c r="A95" s="35"/>
      <c r="B95" s="37"/>
      <c r="C95" s="32"/>
      <c r="D95" s="34"/>
      <c r="E95" s="34"/>
      <c r="F95" s="128"/>
      <c r="G95" s="36"/>
      <c r="H95" s="39"/>
      <c r="I95" s="181"/>
      <c r="J95" s="139" t="s">
        <v>5</v>
      </c>
      <c r="K95" s="41">
        <f>K93-K94</f>
        <v>1300</v>
      </c>
      <c r="L95" s="41">
        <f>L93-L94</f>
        <v>400000</v>
      </c>
      <c r="M95" s="140"/>
      <c r="N95" s="137">
        <f t="shared" si="11"/>
        <v>401300</v>
      </c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</row>
    <row r="96" spans="1:155" s="27" customFormat="1" ht="16.5" customHeight="1">
      <c r="A96" s="35"/>
      <c r="B96" s="31"/>
      <c r="C96" s="32"/>
      <c r="D96" s="34"/>
      <c r="E96" s="34"/>
      <c r="F96" s="127"/>
      <c r="G96" s="73"/>
      <c r="H96" s="39"/>
      <c r="I96" s="181"/>
      <c r="J96" s="141" t="s">
        <v>3</v>
      </c>
      <c r="K96" s="41">
        <f t="shared" ref="K96:L98" si="12">K75+K78+K81+K84+K87+K90+K93</f>
        <v>8730000</v>
      </c>
      <c r="L96" s="41">
        <f t="shared" si="12"/>
        <v>7055000</v>
      </c>
      <c r="M96" s="41">
        <f t="shared" ref="M96:M98" si="13">M75+M78+M81+M84+M87+M90+M93</f>
        <v>0</v>
      </c>
      <c r="N96" s="106">
        <f>K96+L96+M96</f>
        <v>15785000</v>
      </c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</row>
    <row r="97" spans="1:155" s="27" customFormat="1" ht="16.5" customHeight="1">
      <c r="A97" s="35"/>
      <c r="B97" s="31"/>
      <c r="C97" s="32"/>
      <c r="D97" s="34"/>
      <c r="E97" s="34"/>
      <c r="F97" s="127"/>
      <c r="G97" s="36"/>
      <c r="H97" s="39"/>
      <c r="I97" s="181"/>
      <c r="J97" s="141" t="s">
        <v>4</v>
      </c>
      <c r="K97" s="41">
        <f t="shared" si="12"/>
        <v>13175057</v>
      </c>
      <c r="L97" s="41">
        <f>L76+L79+L82+L85+L88+L91+L94</f>
        <v>590063</v>
      </c>
      <c r="M97" s="41">
        <f t="shared" si="13"/>
        <v>0</v>
      </c>
      <c r="N97" s="106">
        <f>K97+L97+M97</f>
        <v>13765120</v>
      </c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</row>
    <row r="98" spans="1:155" s="27" customFormat="1" ht="16.5" customHeight="1">
      <c r="A98" s="35"/>
      <c r="B98" s="37"/>
      <c r="C98" s="32"/>
      <c r="D98" s="34"/>
      <c r="E98" s="34"/>
      <c r="F98" s="128"/>
      <c r="G98" s="36"/>
      <c r="H98" s="39"/>
      <c r="I98" s="223"/>
      <c r="J98" s="139" t="s">
        <v>5</v>
      </c>
      <c r="K98" s="41">
        <f t="shared" si="12"/>
        <v>-4445057</v>
      </c>
      <c r="L98" s="41">
        <f t="shared" si="12"/>
        <v>6464937</v>
      </c>
      <c r="M98" s="41">
        <f t="shared" si="13"/>
        <v>0</v>
      </c>
      <c r="N98" s="106">
        <f>K98+L98+M98</f>
        <v>2019880</v>
      </c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</row>
    <row r="99" spans="1:155" s="27" customFormat="1" ht="16.5" customHeight="1">
      <c r="A99" s="35"/>
      <c r="B99" s="37"/>
      <c r="C99" s="32"/>
      <c r="D99" s="34"/>
      <c r="E99" s="34"/>
      <c r="F99" s="128"/>
      <c r="G99" s="36"/>
      <c r="H99" s="28"/>
      <c r="I99" s="170" t="s">
        <v>17</v>
      </c>
      <c r="J99" s="111" t="s">
        <v>3</v>
      </c>
      <c r="K99" s="89">
        <f t="shared" ref="K99:L101" si="14">K72+K96</f>
        <v>26930000</v>
      </c>
      <c r="L99" s="89">
        <f t="shared" si="14"/>
        <v>10205000</v>
      </c>
      <c r="M99" s="89">
        <f t="shared" ref="M99:M101" si="15">M72+M96</f>
        <v>0</v>
      </c>
      <c r="N99" s="90">
        <f>L99+K99+M99</f>
        <v>37135000</v>
      </c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</row>
    <row r="100" spans="1:155" s="27" customFormat="1" ht="16.5" customHeight="1">
      <c r="A100" s="35"/>
      <c r="B100" s="37"/>
      <c r="C100" s="32"/>
      <c r="D100" s="34"/>
      <c r="E100" s="34"/>
      <c r="F100" s="128"/>
      <c r="G100" s="36"/>
      <c r="H100" s="28"/>
      <c r="I100" s="170"/>
      <c r="J100" s="111" t="s">
        <v>4</v>
      </c>
      <c r="K100" s="89">
        <f t="shared" si="14"/>
        <v>30237607</v>
      </c>
      <c r="L100" s="89">
        <f>L73+L97</f>
        <v>2881583</v>
      </c>
      <c r="M100" s="89">
        <f t="shared" si="15"/>
        <v>0</v>
      </c>
      <c r="N100" s="90">
        <f>L100+K100+M100</f>
        <v>33119190</v>
      </c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</row>
    <row r="101" spans="1:155" s="27" customFormat="1" ht="16.5" customHeight="1">
      <c r="A101" s="82"/>
      <c r="B101" s="83"/>
      <c r="C101" s="84"/>
      <c r="D101" s="85"/>
      <c r="E101" s="85"/>
      <c r="F101" s="129"/>
      <c r="G101" s="86"/>
      <c r="H101" s="38"/>
      <c r="I101" s="170"/>
      <c r="J101" s="112" t="s">
        <v>5</v>
      </c>
      <c r="K101" s="89">
        <f t="shared" si="14"/>
        <v>-3307607</v>
      </c>
      <c r="L101" s="89">
        <f t="shared" si="14"/>
        <v>7323417</v>
      </c>
      <c r="M101" s="89">
        <f t="shared" si="15"/>
        <v>0</v>
      </c>
      <c r="N101" s="90">
        <f>L101+K101+M101</f>
        <v>4015810</v>
      </c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</row>
    <row r="102" spans="1:155" s="27" customFormat="1" ht="17.25" customHeight="1">
      <c r="A102" s="35"/>
      <c r="B102" s="37"/>
      <c r="C102" s="32"/>
      <c r="D102" s="34"/>
      <c r="E102" s="34"/>
      <c r="F102" s="128"/>
      <c r="G102" s="36"/>
      <c r="H102" s="161" t="s">
        <v>34</v>
      </c>
      <c r="I102" s="163" t="s">
        <v>34</v>
      </c>
      <c r="J102" s="25" t="s">
        <v>3</v>
      </c>
      <c r="K102" s="23">
        <v>0</v>
      </c>
      <c r="L102" s="23">
        <v>4200000</v>
      </c>
      <c r="M102" s="23">
        <v>0</v>
      </c>
      <c r="N102" s="24">
        <f t="shared" si="1"/>
        <v>4200000</v>
      </c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</row>
    <row r="103" spans="1:155" s="27" customFormat="1" ht="17.25" customHeight="1">
      <c r="A103" s="35"/>
      <c r="B103" s="37"/>
      <c r="C103" s="32"/>
      <c r="D103" s="34"/>
      <c r="E103" s="34"/>
      <c r="F103" s="128"/>
      <c r="G103" s="36"/>
      <c r="H103" s="162"/>
      <c r="I103" s="164"/>
      <c r="J103" s="25" t="s">
        <v>4</v>
      </c>
      <c r="K103" s="23">
        <v>4040000</v>
      </c>
      <c r="L103" s="23">
        <v>0</v>
      </c>
      <c r="M103" s="23">
        <v>0</v>
      </c>
      <c r="N103" s="24">
        <f t="shared" si="1"/>
        <v>4040000</v>
      </c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</row>
    <row r="104" spans="1:155" s="27" customFormat="1" ht="17.25" customHeight="1">
      <c r="A104" s="35"/>
      <c r="B104" s="37"/>
      <c r="C104" s="32"/>
      <c r="D104" s="34"/>
      <c r="E104" s="34"/>
      <c r="F104" s="128"/>
      <c r="G104" s="36"/>
      <c r="H104" s="162"/>
      <c r="I104" s="164"/>
      <c r="J104" s="54" t="s">
        <v>5</v>
      </c>
      <c r="K104" s="23">
        <f>K102-K103</f>
        <v>-4040000</v>
      </c>
      <c r="L104" s="23">
        <f>L102-L103</f>
        <v>4200000</v>
      </c>
      <c r="M104" s="23">
        <f>M102-M103</f>
        <v>0</v>
      </c>
      <c r="N104" s="24">
        <f t="shared" si="1"/>
        <v>160000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</row>
    <row r="105" spans="1:155" s="27" customFormat="1" ht="17.25" customHeight="1">
      <c r="A105" s="35"/>
      <c r="B105" s="37"/>
      <c r="C105" s="32"/>
      <c r="D105" s="34"/>
      <c r="E105" s="34"/>
      <c r="F105" s="128"/>
      <c r="G105" s="36"/>
      <c r="H105" s="162"/>
      <c r="I105" s="181"/>
      <c r="J105" s="135" t="s">
        <v>3</v>
      </c>
      <c r="K105" s="41">
        <v>700000</v>
      </c>
      <c r="L105" s="41">
        <v>1100000</v>
      </c>
      <c r="M105" s="41">
        <v>0</v>
      </c>
      <c r="N105" s="137">
        <f>K105+L105+M105</f>
        <v>1800000</v>
      </c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</row>
    <row r="106" spans="1:155" s="27" customFormat="1" ht="17.25" customHeight="1">
      <c r="A106" s="35"/>
      <c r="B106" s="37"/>
      <c r="C106" s="32"/>
      <c r="D106" s="34"/>
      <c r="E106" s="34"/>
      <c r="F106" s="128"/>
      <c r="G106" s="36"/>
      <c r="H106" s="162"/>
      <c r="I106" s="181"/>
      <c r="J106" s="135" t="s">
        <v>4</v>
      </c>
      <c r="K106" s="41">
        <v>678020</v>
      </c>
      <c r="L106" s="41">
        <v>616200</v>
      </c>
      <c r="M106" s="41">
        <v>0</v>
      </c>
      <c r="N106" s="137">
        <f t="shared" ref="N106:N107" si="16">K106+L106+M106</f>
        <v>1294220</v>
      </c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</row>
    <row r="107" spans="1:155" s="27" customFormat="1" ht="17.25" customHeight="1">
      <c r="A107" s="35"/>
      <c r="B107" s="37"/>
      <c r="C107" s="32"/>
      <c r="D107" s="34"/>
      <c r="E107" s="34"/>
      <c r="F107" s="128"/>
      <c r="G107" s="36"/>
      <c r="H107" s="162"/>
      <c r="I107" s="223"/>
      <c r="J107" s="136" t="s">
        <v>5</v>
      </c>
      <c r="K107" s="41">
        <f>K105-K106</f>
        <v>21980</v>
      </c>
      <c r="L107" s="41">
        <f>L105-L106</f>
        <v>483800</v>
      </c>
      <c r="M107" s="41">
        <f>M105-M106</f>
        <v>0</v>
      </c>
      <c r="N107" s="137">
        <f t="shared" si="16"/>
        <v>505780</v>
      </c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</row>
    <row r="108" spans="1:155" s="27" customFormat="1" ht="16.5" customHeight="1" thickBot="1">
      <c r="A108" s="35"/>
      <c r="B108" s="37"/>
      <c r="C108" s="32"/>
      <c r="D108" s="34"/>
      <c r="E108" s="34"/>
      <c r="F108" s="128"/>
      <c r="G108" s="36"/>
      <c r="H108" s="28"/>
      <c r="I108" s="165" t="s">
        <v>2</v>
      </c>
      <c r="J108" s="114" t="s">
        <v>3</v>
      </c>
      <c r="K108" s="119">
        <f t="shared" ref="K108:M110" si="17">K102+K105</f>
        <v>700000</v>
      </c>
      <c r="L108" s="119">
        <f t="shared" si="17"/>
        <v>5300000</v>
      </c>
      <c r="M108" s="119">
        <f t="shared" si="17"/>
        <v>0</v>
      </c>
      <c r="N108" s="115">
        <f t="shared" si="1"/>
        <v>6000000</v>
      </c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</row>
    <row r="109" spans="1:155" s="27" customFormat="1" ht="16.5" customHeight="1" thickBot="1">
      <c r="A109" s="35"/>
      <c r="B109" s="37"/>
      <c r="C109" s="32"/>
      <c r="D109" s="34"/>
      <c r="E109" s="34"/>
      <c r="F109" s="128"/>
      <c r="G109" s="36"/>
      <c r="H109" s="28"/>
      <c r="I109" s="166"/>
      <c r="J109" s="111" t="s">
        <v>4</v>
      </c>
      <c r="K109" s="119">
        <f t="shared" si="17"/>
        <v>4718020</v>
      </c>
      <c r="L109" s="119">
        <f>L103+L106</f>
        <v>616200</v>
      </c>
      <c r="M109" s="119">
        <f t="shared" si="17"/>
        <v>0</v>
      </c>
      <c r="N109" s="90">
        <f t="shared" si="1"/>
        <v>5334220</v>
      </c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</row>
    <row r="110" spans="1:155" s="27" customFormat="1" ht="16.5" customHeight="1">
      <c r="A110" s="35"/>
      <c r="B110" s="37"/>
      <c r="C110" s="32"/>
      <c r="D110" s="34"/>
      <c r="E110" s="34"/>
      <c r="F110" s="128"/>
      <c r="G110" s="36"/>
      <c r="H110" s="38"/>
      <c r="I110" s="167"/>
      <c r="J110" s="113" t="s">
        <v>5</v>
      </c>
      <c r="K110" s="119">
        <f t="shared" si="17"/>
        <v>-4018020</v>
      </c>
      <c r="L110" s="119">
        <f t="shared" si="17"/>
        <v>4683800</v>
      </c>
      <c r="M110" s="119">
        <f t="shared" si="17"/>
        <v>0</v>
      </c>
      <c r="N110" s="94">
        <f t="shared" si="1"/>
        <v>665780</v>
      </c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</row>
    <row r="111" spans="1:155" s="27" customFormat="1" ht="17.25" customHeight="1" thickBot="1">
      <c r="A111" s="35"/>
      <c r="B111" s="37"/>
      <c r="C111" s="32"/>
      <c r="D111" s="34"/>
      <c r="E111" s="34"/>
      <c r="F111" s="128"/>
      <c r="G111" s="36"/>
      <c r="H111" s="158" t="s">
        <v>35</v>
      </c>
      <c r="I111" s="175" t="s">
        <v>35</v>
      </c>
      <c r="J111" s="135" t="s">
        <v>3</v>
      </c>
      <c r="K111" s="41">
        <v>1060</v>
      </c>
      <c r="L111" s="41">
        <v>175000</v>
      </c>
      <c r="M111" s="41">
        <v>0</v>
      </c>
      <c r="N111" s="137">
        <f t="shared" si="1"/>
        <v>176060</v>
      </c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</row>
    <row r="112" spans="1:155" s="27" customFormat="1" ht="17.25" customHeight="1" thickBot="1">
      <c r="A112" s="35"/>
      <c r="B112" s="37"/>
      <c r="C112" s="32"/>
      <c r="D112" s="34"/>
      <c r="E112" s="34"/>
      <c r="F112" s="128"/>
      <c r="G112" s="36"/>
      <c r="H112" s="159"/>
      <c r="I112" s="176"/>
      <c r="J112" s="135" t="s">
        <v>4</v>
      </c>
      <c r="K112" s="41">
        <v>0</v>
      </c>
      <c r="L112" s="41">
        <v>0</v>
      </c>
      <c r="M112" s="41">
        <v>0</v>
      </c>
      <c r="N112" s="137">
        <f t="shared" si="1"/>
        <v>0</v>
      </c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</row>
    <row r="113" spans="1:155" s="27" customFormat="1" ht="17.25" customHeight="1">
      <c r="A113" s="35"/>
      <c r="B113" s="37"/>
      <c r="C113" s="32"/>
      <c r="D113" s="34"/>
      <c r="E113" s="34"/>
      <c r="F113" s="128"/>
      <c r="G113" s="36"/>
      <c r="H113" s="160"/>
      <c r="I113" s="177"/>
      <c r="J113" s="136" t="s">
        <v>5</v>
      </c>
      <c r="K113" s="41">
        <f>K111-K112</f>
        <v>1060</v>
      </c>
      <c r="L113" s="41">
        <f>L111-L112</f>
        <v>175000</v>
      </c>
      <c r="M113" s="41">
        <f>M111-M112</f>
        <v>0</v>
      </c>
      <c r="N113" s="137">
        <f t="shared" si="1"/>
        <v>176060</v>
      </c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</row>
    <row r="114" spans="1:155" s="27" customFormat="1" ht="16.5" customHeight="1" thickBot="1">
      <c r="A114" s="35"/>
      <c r="B114" s="37"/>
      <c r="C114" s="32"/>
      <c r="D114" s="34"/>
      <c r="E114" s="34"/>
      <c r="F114" s="128"/>
      <c r="G114" s="36"/>
      <c r="H114" s="39"/>
      <c r="I114" s="165" t="s">
        <v>2</v>
      </c>
      <c r="J114" s="111" t="s">
        <v>3</v>
      </c>
      <c r="K114" s="119">
        <f t="shared" ref="K114:M116" si="18">K111</f>
        <v>1060</v>
      </c>
      <c r="L114" s="119">
        <f t="shared" si="18"/>
        <v>175000</v>
      </c>
      <c r="M114" s="119">
        <f t="shared" si="18"/>
        <v>0</v>
      </c>
      <c r="N114" s="115">
        <f>SUM(K114:M114)</f>
        <v>176060</v>
      </c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</row>
    <row r="115" spans="1:155" s="27" customFormat="1" ht="16.5" customHeight="1" thickBot="1">
      <c r="A115" s="35"/>
      <c r="B115" s="37"/>
      <c r="C115" s="32"/>
      <c r="D115" s="34"/>
      <c r="E115" s="34"/>
      <c r="F115" s="128"/>
      <c r="G115" s="36"/>
      <c r="H115" s="39"/>
      <c r="I115" s="166"/>
      <c r="J115" s="111" t="s">
        <v>4</v>
      </c>
      <c r="K115" s="119">
        <f t="shared" si="18"/>
        <v>0</v>
      </c>
      <c r="L115" s="119">
        <f>L112</f>
        <v>0</v>
      </c>
      <c r="M115" s="119">
        <f t="shared" si="18"/>
        <v>0</v>
      </c>
      <c r="N115" s="115">
        <f>SUM(K115:M115)</f>
        <v>0</v>
      </c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</row>
    <row r="116" spans="1:155" s="27" customFormat="1" ht="16.5" customHeight="1">
      <c r="A116" s="82"/>
      <c r="B116" s="83"/>
      <c r="C116" s="117"/>
      <c r="D116" s="85"/>
      <c r="E116" s="85"/>
      <c r="F116" s="129"/>
      <c r="G116" s="86"/>
      <c r="H116" s="40"/>
      <c r="I116" s="168"/>
      <c r="J116" s="112" t="s">
        <v>5</v>
      </c>
      <c r="K116" s="119">
        <f t="shared" si="18"/>
        <v>1060</v>
      </c>
      <c r="L116" s="119">
        <f t="shared" si="18"/>
        <v>175000</v>
      </c>
      <c r="M116" s="119">
        <f t="shared" si="18"/>
        <v>0</v>
      </c>
      <c r="N116" s="115">
        <f>SUM(K116:M116)</f>
        <v>176060</v>
      </c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</row>
    <row r="117" spans="1:155" s="27" customFormat="1" ht="15.75" customHeight="1" thickBot="1">
      <c r="A117" s="35"/>
      <c r="B117" s="37"/>
      <c r="C117" s="42"/>
      <c r="D117" s="34"/>
      <c r="E117" s="34"/>
      <c r="F117" s="128"/>
      <c r="G117" s="36"/>
      <c r="H117" s="169" t="s">
        <v>36</v>
      </c>
      <c r="I117" s="172" t="s">
        <v>36</v>
      </c>
      <c r="J117" s="21" t="s">
        <v>3</v>
      </c>
      <c r="K117" s="19">
        <v>0</v>
      </c>
      <c r="L117" s="19">
        <v>25449630</v>
      </c>
      <c r="M117" s="19">
        <v>0</v>
      </c>
      <c r="N117" s="20">
        <f t="shared" si="1"/>
        <v>25449630</v>
      </c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</row>
    <row r="118" spans="1:155" s="27" customFormat="1" ht="15.75" customHeight="1" thickBot="1">
      <c r="A118" s="35"/>
      <c r="B118" s="37"/>
      <c r="C118" s="42"/>
      <c r="D118" s="34"/>
      <c r="E118" s="34"/>
      <c r="F118" s="128"/>
      <c r="G118" s="36"/>
      <c r="H118" s="159"/>
      <c r="I118" s="173"/>
      <c r="J118" s="25" t="s">
        <v>4</v>
      </c>
      <c r="K118" s="23">
        <v>0</v>
      </c>
      <c r="L118" s="23">
        <v>25319964</v>
      </c>
      <c r="M118" s="23">
        <v>0</v>
      </c>
      <c r="N118" s="24">
        <f t="shared" ref="N118:N125" si="19">K118+L118+M118</f>
        <v>25319964</v>
      </c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</row>
    <row r="119" spans="1:155" s="27" customFormat="1" ht="15.75" customHeight="1" thickBot="1">
      <c r="A119" s="35"/>
      <c r="B119" s="37"/>
      <c r="C119" s="42"/>
      <c r="D119" s="34"/>
      <c r="E119" s="34"/>
      <c r="F119" s="128"/>
      <c r="G119" s="36"/>
      <c r="H119" s="160"/>
      <c r="I119" s="174"/>
      <c r="J119" s="54" t="s">
        <v>5</v>
      </c>
      <c r="K119" s="23">
        <v>0</v>
      </c>
      <c r="L119" s="23">
        <f>L117-L118</f>
        <v>129666</v>
      </c>
      <c r="M119" s="23">
        <f>M117-M118</f>
        <v>0</v>
      </c>
      <c r="N119" s="24">
        <f t="shared" si="19"/>
        <v>129666</v>
      </c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</row>
    <row r="120" spans="1:155" s="64" customFormat="1" ht="15.75" customHeight="1">
      <c r="A120" s="66"/>
      <c r="B120" s="48"/>
      <c r="C120" s="48"/>
      <c r="D120" s="49"/>
      <c r="E120" s="50"/>
      <c r="F120" s="130"/>
      <c r="G120" s="67"/>
      <c r="H120" s="39"/>
      <c r="I120" s="170" t="s">
        <v>2</v>
      </c>
      <c r="J120" s="111" t="s">
        <v>3</v>
      </c>
      <c r="K120" s="119">
        <f t="shared" ref="K120:M122" si="20">K117</f>
        <v>0</v>
      </c>
      <c r="L120" s="119">
        <f t="shared" si="20"/>
        <v>25449630</v>
      </c>
      <c r="M120" s="119">
        <f t="shared" si="20"/>
        <v>0</v>
      </c>
      <c r="N120" s="115">
        <f>SUM(K120:M120)</f>
        <v>25449630</v>
      </c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spans="1:155" s="10" customFormat="1" ht="15.75" customHeight="1">
      <c r="A121" s="66"/>
      <c r="B121" s="48"/>
      <c r="C121" s="48"/>
      <c r="D121" s="49"/>
      <c r="E121" s="50"/>
      <c r="F121" s="130"/>
      <c r="G121" s="67"/>
      <c r="H121" s="39"/>
      <c r="I121" s="170"/>
      <c r="J121" s="111" t="s">
        <v>4</v>
      </c>
      <c r="K121" s="119">
        <f t="shared" si="20"/>
        <v>0</v>
      </c>
      <c r="L121" s="119">
        <f>L118</f>
        <v>25319964</v>
      </c>
      <c r="M121" s="119">
        <f t="shared" si="20"/>
        <v>0</v>
      </c>
      <c r="N121" s="115">
        <f>SUM(K121:M121)</f>
        <v>25319964</v>
      </c>
    </row>
    <row r="122" spans="1:155" s="10" customFormat="1" ht="15.75" customHeight="1" thickBot="1">
      <c r="A122" s="66"/>
      <c r="B122" s="48"/>
      <c r="C122" s="48"/>
      <c r="D122" s="49"/>
      <c r="E122" s="50"/>
      <c r="F122" s="130"/>
      <c r="G122" s="67"/>
      <c r="H122" s="39"/>
      <c r="I122" s="171"/>
      <c r="J122" s="113" t="s">
        <v>5</v>
      </c>
      <c r="K122" s="120">
        <f t="shared" si="20"/>
        <v>0</v>
      </c>
      <c r="L122" s="120">
        <f t="shared" si="20"/>
        <v>129666</v>
      </c>
      <c r="M122" s="120">
        <f t="shared" si="20"/>
        <v>0</v>
      </c>
      <c r="N122" s="116">
        <f>SUM(K122:M122)</f>
        <v>129666</v>
      </c>
    </row>
    <row r="123" spans="1:155" s="10" customFormat="1" ht="15.75" customHeight="1">
      <c r="A123" s="66"/>
      <c r="B123" s="48"/>
      <c r="C123" s="48"/>
      <c r="D123" s="49"/>
      <c r="E123" s="50"/>
      <c r="F123" s="130"/>
      <c r="G123" s="67"/>
      <c r="H123" s="152" t="s">
        <v>41</v>
      </c>
      <c r="I123" s="153"/>
      <c r="J123" s="95" t="s">
        <v>42</v>
      </c>
      <c r="K123" s="96">
        <f>K57+K99+K108+K114+K120</f>
        <v>200000000</v>
      </c>
      <c r="L123" s="96">
        <f t="shared" ref="L123:M125" si="21">L57+L99+L108+L114+L120</f>
        <v>57964630</v>
      </c>
      <c r="M123" s="96">
        <f t="shared" si="21"/>
        <v>0</v>
      </c>
      <c r="N123" s="97">
        <f>K123+L123+M123</f>
        <v>257964630</v>
      </c>
    </row>
    <row r="124" spans="1:155" s="10" customFormat="1" ht="15.75" customHeight="1">
      <c r="A124" s="66"/>
      <c r="B124" s="48"/>
      <c r="C124" s="48"/>
      <c r="D124" s="49"/>
      <c r="E124" s="50"/>
      <c r="F124" s="130"/>
      <c r="G124" s="67"/>
      <c r="H124" s="154"/>
      <c r="I124" s="155"/>
      <c r="J124" s="98" t="s">
        <v>43</v>
      </c>
      <c r="K124" s="99">
        <f>K58+K100+K109+K115+K121</f>
        <v>200030210</v>
      </c>
      <c r="L124" s="99">
        <f>L58+L100+L109+L115+L121</f>
        <v>44598483</v>
      </c>
      <c r="M124" s="99">
        <f t="shared" si="21"/>
        <v>0</v>
      </c>
      <c r="N124" s="100">
        <f t="shared" si="19"/>
        <v>244628693</v>
      </c>
    </row>
    <row r="125" spans="1:155" s="10" customFormat="1" ht="15.75" customHeight="1" thickBot="1">
      <c r="A125" s="68"/>
      <c r="B125" s="69"/>
      <c r="C125" s="69"/>
      <c r="D125" s="70"/>
      <c r="E125" s="71"/>
      <c r="F125" s="131"/>
      <c r="G125" s="72"/>
      <c r="H125" s="156"/>
      <c r="I125" s="157"/>
      <c r="J125" s="101" t="s">
        <v>44</v>
      </c>
      <c r="K125" s="102">
        <f>K59+K101+K110+K116+K122</f>
        <v>-30210</v>
      </c>
      <c r="L125" s="102">
        <f t="shared" si="21"/>
        <v>13366147</v>
      </c>
      <c r="M125" s="102">
        <f t="shared" si="21"/>
        <v>0</v>
      </c>
      <c r="N125" s="103">
        <f t="shared" si="19"/>
        <v>13335937</v>
      </c>
    </row>
    <row r="126" spans="1:155" s="10" customFormat="1">
      <c r="A126" s="13"/>
      <c r="B126" s="13"/>
      <c r="C126" s="13"/>
      <c r="D126" s="14"/>
      <c r="E126" s="15"/>
      <c r="F126" s="121"/>
      <c r="G126" s="15"/>
      <c r="H126" s="43"/>
      <c r="I126" s="43"/>
      <c r="J126" s="43"/>
      <c r="K126" s="44"/>
      <c r="L126" s="44"/>
      <c r="M126" s="44"/>
      <c r="N126" s="44"/>
    </row>
    <row r="127" spans="1:155" s="10" customFormat="1">
      <c r="A127" s="13"/>
      <c r="B127" s="13"/>
      <c r="C127" s="13"/>
      <c r="D127" s="14"/>
      <c r="E127" s="15"/>
      <c r="F127" s="121"/>
      <c r="G127" s="15"/>
      <c r="H127" s="45"/>
      <c r="I127" s="45"/>
      <c r="J127" s="45"/>
      <c r="K127" s="46"/>
      <c r="L127" s="46"/>
      <c r="M127" s="46"/>
      <c r="N127" s="46"/>
    </row>
    <row r="128" spans="1:155" s="10" customFormat="1">
      <c r="A128" s="13"/>
      <c r="B128" s="13"/>
      <c r="C128" s="13"/>
      <c r="D128" s="14"/>
      <c r="E128" s="15"/>
      <c r="F128" s="121"/>
      <c r="G128" s="15"/>
      <c r="H128" s="45"/>
      <c r="I128" s="45"/>
      <c r="J128" s="45"/>
      <c r="K128" s="46"/>
      <c r="L128" s="46"/>
      <c r="M128" s="46"/>
      <c r="N128" s="46"/>
    </row>
    <row r="129" spans="1:14" s="10" customFormat="1">
      <c r="A129" s="13"/>
      <c r="B129" s="13"/>
      <c r="C129" s="13"/>
      <c r="D129" s="14"/>
      <c r="E129" s="15"/>
      <c r="F129" s="121"/>
      <c r="G129" s="15"/>
      <c r="H129" s="45"/>
      <c r="I129" s="45"/>
      <c r="J129" s="45"/>
      <c r="K129" s="46"/>
      <c r="L129" s="46"/>
      <c r="M129" s="46"/>
      <c r="N129" s="46"/>
    </row>
    <row r="130" spans="1:14" s="10" customFormat="1">
      <c r="A130" s="13"/>
      <c r="B130" s="13"/>
      <c r="C130" s="13"/>
      <c r="D130" s="14"/>
      <c r="E130" s="15"/>
      <c r="F130" s="121"/>
      <c r="G130" s="15"/>
      <c r="H130" s="45"/>
      <c r="I130" s="45"/>
      <c r="J130" s="45"/>
      <c r="K130" s="46"/>
      <c r="L130" s="46"/>
      <c r="M130" s="46"/>
      <c r="N130" s="46"/>
    </row>
    <row r="131" spans="1:14" s="10" customFormat="1">
      <c r="A131" s="13"/>
      <c r="B131" s="13"/>
      <c r="C131" s="13"/>
      <c r="D131" s="14"/>
      <c r="E131" s="15"/>
      <c r="F131" s="121"/>
      <c r="G131" s="15"/>
      <c r="H131" s="45"/>
      <c r="I131" s="45"/>
      <c r="J131" s="45"/>
      <c r="K131" s="46"/>
      <c r="L131" s="46"/>
      <c r="M131" s="46"/>
      <c r="N131" s="46"/>
    </row>
    <row r="132" spans="1:14" s="10" customFormat="1">
      <c r="A132" s="13"/>
      <c r="B132" s="13"/>
      <c r="C132" s="13"/>
      <c r="D132" s="14"/>
      <c r="E132" s="15"/>
      <c r="F132" s="121"/>
      <c r="G132" s="15"/>
      <c r="H132" s="45"/>
      <c r="I132" s="45"/>
      <c r="J132" s="45"/>
      <c r="K132" s="46"/>
      <c r="L132" s="46"/>
      <c r="M132" s="46"/>
      <c r="N132" s="46"/>
    </row>
    <row r="133" spans="1:14" s="10" customFormat="1">
      <c r="A133" s="13"/>
      <c r="B133" s="13"/>
      <c r="C133" s="13"/>
      <c r="D133" s="14"/>
      <c r="E133" s="15"/>
      <c r="F133" s="121"/>
      <c r="G133" s="15"/>
      <c r="H133" s="45"/>
      <c r="I133" s="45"/>
      <c r="J133" s="45"/>
      <c r="K133" s="46"/>
      <c r="L133" s="46"/>
      <c r="M133" s="46"/>
      <c r="N133" s="46"/>
    </row>
    <row r="134" spans="1:14" s="10" customFormat="1">
      <c r="A134" s="13"/>
      <c r="B134" s="13"/>
      <c r="C134" s="13"/>
      <c r="D134" s="14"/>
      <c r="E134" s="15"/>
      <c r="F134" s="121"/>
      <c r="G134" s="15"/>
      <c r="H134" s="45"/>
      <c r="I134" s="45"/>
      <c r="J134" s="45"/>
      <c r="K134" s="46"/>
      <c r="L134" s="46"/>
      <c r="M134" s="46"/>
      <c r="N134" s="46"/>
    </row>
    <row r="135" spans="1:14" s="10" customFormat="1">
      <c r="A135" s="13"/>
      <c r="B135" s="13"/>
      <c r="C135" s="13"/>
      <c r="D135" s="14"/>
      <c r="E135" s="15"/>
      <c r="F135" s="121"/>
      <c r="G135" s="15"/>
      <c r="H135" s="45"/>
      <c r="I135" s="45"/>
      <c r="J135" s="45"/>
      <c r="K135" s="46"/>
      <c r="L135" s="46"/>
      <c r="M135" s="46"/>
      <c r="N135" s="46"/>
    </row>
    <row r="136" spans="1:14" s="10" customFormat="1">
      <c r="A136" s="13"/>
      <c r="B136" s="13"/>
      <c r="C136" s="13"/>
      <c r="D136" s="14"/>
      <c r="E136" s="15"/>
      <c r="F136" s="121"/>
      <c r="G136" s="15"/>
      <c r="H136" s="45"/>
      <c r="I136" s="45"/>
      <c r="J136" s="45"/>
      <c r="K136" s="46"/>
      <c r="L136" s="46"/>
      <c r="M136" s="46"/>
      <c r="N136" s="46"/>
    </row>
    <row r="137" spans="1:14" s="10" customFormat="1">
      <c r="A137" s="13"/>
      <c r="B137" s="13"/>
      <c r="C137" s="13"/>
      <c r="D137" s="14"/>
      <c r="E137" s="15"/>
      <c r="F137" s="121"/>
      <c r="G137" s="15"/>
      <c r="H137" s="45"/>
      <c r="I137" s="45"/>
      <c r="J137" s="45"/>
      <c r="K137" s="46"/>
      <c r="L137" s="46"/>
      <c r="M137" s="46"/>
      <c r="N137" s="46"/>
    </row>
    <row r="138" spans="1:14" s="10" customFormat="1">
      <c r="A138" s="13"/>
      <c r="B138" s="13"/>
      <c r="C138" s="13"/>
      <c r="D138" s="14"/>
      <c r="E138" s="15"/>
      <c r="F138" s="121"/>
      <c r="G138" s="15"/>
      <c r="H138" s="45"/>
      <c r="I138" s="45"/>
      <c r="J138" s="45"/>
      <c r="K138" s="46"/>
      <c r="L138" s="46"/>
      <c r="M138" s="46"/>
      <c r="N138" s="46"/>
    </row>
    <row r="139" spans="1:14" s="10" customFormat="1">
      <c r="A139" s="13"/>
      <c r="B139" s="13"/>
      <c r="C139" s="13"/>
      <c r="D139" s="14"/>
      <c r="E139" s="15"/>
      <c r="F139" s="121"/>
      <c r="G139" s="15"/>
      <c r="H139" s="45"/>
      <c r="I139" s="45"/>
      <c r="J139" s="45"/>
      <c r="K139" s="46"/>
      <c r="L139" s="46"/>
      <c r="M139" s="46"/>
      <c r="N139" s="46"/>
    </row>
    <row r="140" spans="1:14" s="10" customFormat="1">
      <c r="A140" s="13"/>
      <c r="B140" s="13"/>
      <c r="C140" s="13"/>
      <c r="D140" s="14"/>
      <c r="E140" s="15"/>
      <c r="F140" s="121"/>
      <c r="G140" s="15"/>
      <c r="H140" s="45"/>
      <c r="I140" s="45"/>
      <c r="J140" s="45"/>
      <c r="K140" s="46"/>
      <c r="L140" s="46"/>
      <c r="M140" s="46"/>
      <c r="N140" s="46"/>
    </row>
    <row r="141" spans="1:14" s="10" customFormat="1">
      <c r="A141" s="13"/>
      <c r="B141" s="13"/>
      <c r="C141" s="13"/>
      <c r="D141" s="14"/>
      <c r="E141" s="15"/>
      <c r="F141" s="121"/>
      <c r="G141" s="15"/>
      <c r="H141" s="45"/>
      <c r="I141" s="45"/>
      <c r="J141" s="45"/>
      <c r="K141" s="46"/>
      <c r="L141" s="46"/>
      <c r="M141" s="46"/>
      <c r="N141" s="46"/>
    </row>
    <row r="142" spans="1:14" s="10" customFormat="1">
      <c r="A142" s="13"/>
      <c r="B142" s="13"/>
      <c r="C142" s="13"/>
      <c r="D142" s="14"/>
      <c r="E142" s="15"/>
      <c r="F142" s="121"/>
      <c r="G142" s="15"/>
      <c r="H142" s="45"/>
      <c r="I142" s="45"/>
      <c r="J142" s="45"/>
      <c r="K142" s="46"/>
      <c r="L142" s="46"/>
      <c r="M142" s="46"/>
      <c r="N142" s="46"/>
    </row>
    <row r="143" spans="1:14" s="10" customFormat="1">
      <c r="A143" s="13"/>
      <c r="B143" s="13"/>
      <c r="C143" s="13"/>
      <c r="D143" s="14"/>
      <c r="E143" s="15"/>
      <c r="F143" s="121"/>
      <c r="G143" s="15"/>
      <c r="H143" s="45"/>
      <c r="I143" s="45"/>
      <c r="J143" s="45"/>
      <c r="K143" s="46"/>
      <c r="L143" s="46"/>
      <c r="M143" s="46"/>
      <c r="N143" s="46"/>
    </row>
    <row r="144" spans="1:14" s="10" customFormat="1">
      <c r="A144" s="13"/>
      <c r="B144" s="13"/>
      <c r="C144" s="13"/>
      <c r="D144" s="14"/>
      <c r="E144" s="15"/>
      <c r="F144" s="121"/>
      <c r="G144" s="15"/>
      <c r="H144" s="45"/>
      <c r="I144" s="45"/>
      <c r="J144" s="45"/>
      <c r="K144" s="46"/>
      <c r="L144" s="46"/>
      <c r="M144" s="46"/>
      <c r="N144" s="46"/>
    </row>
    <row r="145" spans="1:14" s="10" customFormat="1">
      <c r="A145" s="13"/>
      <c r="B145" s="13"/>
      <c r="C145" s="13"/>
      <c r="D145" s="14"/>
      <c r="E145" s="15"/>
      <c r="F145" s="121"/>
      <c r="G145" s="15"/>
      <c r="H145" s="45"/>
      <c r="I145" s="45"/>
      <c r="J145" s="45"/>
      <c r="K145" s="46"/>
      <c r="L145" s="46"/>
      <c r="M145" s="46"/>
      <c r="N145" s="46"/>
    </row>
    <row r="146" spans="1:14" s="10" customFormat="1">
      <c r="A146" s="13"/>
      <c r="B146" s="13"/>
      <c r="C146" s="13"/>
      <c r="D146" s="14"/>
      <c r="E146" s="15"/>
      <c r="F146" s="121"/>
      <c r="G146" s="15"/>
      <c r="H146" s="45"/>
      <c r="I146" s="45"/>
      <c r="J146" s="45"/>
      <c r="K146" s="46"/>
      <c r="L146" s="46"/>
      <c r="M146" s="46"/>
      <c r="N146" s="46"/>
    </row>
    <row r="147" spans="1:14" s="10" customFormat="1">
      <c r="A147" s="13"/>
      <c r="B147" s="13"/>
      <c r="C147" s="13"/>
      <c r="D147" s="14"/>
      <c r="E147" s="15"/>
      <c r="F147" s="121"/>
      <c r="G147" s="15"/>
      <c r="H147" s="45"/>
      <c r="I147" s="45"/>
      <c r="J147" s="45"/>
      <c r="K147" s="46"/>
      <c r="L147" s="46"/>
      <c r="M147" s="46"/>
      <c r="N147" s="46"/>
    </row>
    <row r="148" spans="1:14" s="10" customFormat="1">
      <c r="A148" s="13"/>
      <c r="B148" s="13"/>
      <c r="C148" s="13"/>
      <c r="D148" s="14"/>
      <c r="E148" s="15"/>
      <c r="F148" s="121"/>
      <c r="G148" s="15"/>
      <c r="H148" s="45"/>
      <c r="I148" s="45"/>
      <c r="J148" s="45"/>
      <c r="K148" s="46"/>
      <c r="L148" s="46"/>
      <c r="M148" s="46"/>
      <c r="N148" s="46"/>
    </row>
    <row r="149" spans="1:14" s="10" customFormat="1">
      <c r="A149" s="13"/>
      <c r="B149" s="13"/>
      <c r="C149" s="13"/>
      <c r="D149" s="14"/>
      <c r="E149" s="15"/>
      <c r="F149" s="121"/>
      <c r="G149" s="15"/>
      <c r="H149" s="45"/>
      <c r="I149" s="45"/>
      <c r="J149" s="45"/>
      <c r="K149" s="46"/>
      <c r="L149" s="46"/>
      <c r="M149" s="46"/>
      <c r="N149" s="46"/>
    </row>
    <row r="150" spans="1:14" s="10" customFormat="1">
      <c r="A150" s="13"/>
      <c r="B150" s="13"/>
      <c r="C150" s="13"/>
      <c r="D150" s="14"/>
      <c r="E150" s="15"/>
      <c r="F150" s="121"/>
      <c r="G150" s="15"/>
      <c r="H150" s="45"/>
      <c r="I150" s="45"/>
      <c r="J150" s="45"/>
      <c r="K150" s="46"/>
      <c r="L150" s="46"/>
      <c r="M150" s="46"/>
      <c r="N150" s="46"/>
    </row>
    <row r="151" spans="1:14" s="10" customFormat="1">
      <c r="A151" s="13"/>
      <c r="B151" s="13"/>
      <c r="C151" s="13"/>
      <c r="D151" s="14"/>
      <c r="E151" s="15"/>
      <c r="F151" s="121"/>
      <c r="G151" s="15"/>
      <c r="H151" s="45"/>
      <c r="I151" s="45"/>
      <c r="J151" s="45"/>
      <c r="K151" s="46"/>
      <c r="L151" s="46"/>
      <c r="M151" s="46"/>
      <c r="N151" s="46"/>
    </row>
    <row r="152" spans="1:14" s="10" customFormat="1">
      <c r="A152" s="13"/>
      <c r="B152" s="13"/>
      <c r="C152" s="13"/>
      <c r="D152" s="14"/>
      <c r="E152" s="15"/>
      <c r="F152" s="121"/>
      <c r="G152" s="15"/>
      <c r="H152" s="45"/>
      <c r="I152" s="45"/>
      <c r="J152" s="45"/>
      <c r="K152" s="46"/>
      <c r="L152" s="46"/>
      <c r="M152" s="46"/>
      <c r="N152" s="46"/>
    </row>
    <row r="153" spans="1:14" s="10" customFormat="1">
      <c r="A153" s="13"/>
      <c r="B153" s="13"/>
      <c r="C153" s="13"/>
      <c r="D153" s="14"/>
      <c r="E153" s="15"/>
      <c r="F153" s="121"/>
      <c r="G153" s="15"/>
      <c r="H153" s="45"/>
      <c r="I153" s="45"/>
      <c r="J153" s="45"/>
      <c r="K153" s="46"/>
      <c r="L153" s="46"/>
      <c r="M153" s="46"/>
      <c r="N153" s="46"/>
    </row>
    <row r="154" spans="1:14" s="10" customFormat="1">
      <c r="A154" s="13"/>
      <c r="B154" s="13"/>
      <c r="C154" s="13"/>
      <c r="D154" s="14"/>
      <c r="E154" s="15"/>
      <c r="F154" s="121"/>
      <c r="G154" s="15"/>
      <c r="H154" s="45"/>
      <c r="I154" s="45"/>
      <c r="J154" s="45"/>
      <c r="K154" s="46"/>
      <c r="L154" s="46"/>
      <c r="M154" s="46"/>
      <c r="N154" s="46"/>
    </row>
    <row r="155" spans="1:14" s="10" customFormat="1">
      <c r="A155" s="13"/>
      <c r="B155" s="13"/>
      <c r="C155" s="13"/>
      <c r="D155" s="14"/>
      <c r="E155" s="15"/>
      <c r="F155" s="121"/>
      <c r="G155" s="15"/>
      <c r="H155" s="45"/>
      <c r="I155" s="45"/>
      <c r="J155" s="45"/>
      <c r="K155" s="46"/>
      <c r="L155" s="46"/>
      <c r="M155" s="46"/>
      <c r="N155" s="46"/>
    </row>
    <row r="156" spans="1:14" s="10" customFormat="1">
      <c r="A156" s="13"/>
      <c r="B156" s="13"/>
      <c r="C156" s="13"/>
      <c r="D156" s="14"/>
      <c r="E156" s="15"/>
      <c r="F156" s="121"/>
      <c r="G156" s="15"/>
      <c r="H156" s="45"/>
      <c r="I156" s="45"/>
      <c r="J156" s="45"/>
      <c r="K156" s="46"/>
      <c r="L156" s="46"/>
      <c r="M156" s="46"/>
      <c r="N156" s="46"/>
    </row>
    <row r="157" spans="1:14" s="10" customFormat="1">
      <c r="A157" s="13"/>
      <c r="B157" s="13"/>
      <c r="C157" s="13"/>
      <c r="D157" s="14"/>
      <c r="E157" s="15"/>
      <c r="F157" s="121"/>
      <c r="G157" s="15"/>
      <c r="H157" s="45"/>
      <c r="I157" s="45"/>
      <c r="J157" s="45"/>
      <c r="K157" s="46"/>
      <c r="L157" s="46"/>
      <c r="M157" s="46"/>
      <c r="N157" s="46"/>
    </row>
    <row r="158" spans="1:14" s="10" customFormat="1">
      <c r="A158" s="13"/>
      <c r="B158" s="13"/>
      <c r="C158" s="13"/>
      <c r="D158" s="14"/>
      <c r="E158" s="15"/>
      <c r="F158" s="121"/>
      <c r="G158" s="15"/>
      <c r="H158" s="45"/>
      <c r="I158" s="45"/>
      <c r="J158" s="45"/>
      <c r="K158" s="46"/>
      <c r="L158" s="46"/>
      <c r="M158" s="46"/>
      <c r="N158" s="46"/>
    </row>
    <row r="159" spans="1:14" s="10" customFormat="1">
      <c r="A159" s="13"/>
      <c r="B159" s="13"/>
      <c r="C159" s="13"/>
      <c r="D159" s="14"/>
      <c r="E159" s="15"/>
      <c r="F159" s="121"/>
      <c r="G159" s="15"/>
      <c r="H159" s="45"/>
      <c r="I159" s="45"/>
      <c r="J159" s="45"/>
      <c r="K159" s="46"/>
      <c r="L159" s="46"/>
      <c r="M159" s="46"/>
      <c r="N159" s="46"/>
    </row>
    <row r="160" spans="1:14" s="10" customFormat="1">
      <c r="A160" s="13"/>
      <c r="B160" s="13"/>
      <c r="C160" s="13"/>
      <c r="D160" s="14"/>
      <c r="E160" s="15"/>
      <c r="F160" s="121"/>
      <c r="G160" s="15"/>
      <c r="H160" s="45"/>
      <c r="I160" s="45"/>
      <c r="J160" s="45"/>
      <c r="K160" s="46"/>
      <c r="L160" s="46"/>
      <c r="M160" s="46"/>
      <c r="N160" s="46"/>
    </row>
    <row r="161" spans="1:14" s="10" customFormat="1">
      <c r="A161" s="13"/>
      <c r="B161" s="13"/>
      <c r="C161" s="13"/>
      <c r="D161" s="14"/>
      <c r="E161" s="15"/>
      <c r="F161" s="121"/>
      <c r="G161" s="15"/>
      <c r="H161" s="45"/>
      <c r="I161" s="45"/>
      <c r="J161" s="45"/>
      <c r="K161" s="46"/>
      <c r="L161" s="46"/>
      <c r="M161" s="46"/>
      <c r="N161" s="46"/>
    </row>
    <row r="162" spans="1:14" s="10" customFormat="1">
      <c r="A162" s="13"/>
      <c r="B162" s="13"/>
      <c r="C162" s="13"/>
      <c r="D162" s="14"/>
      <c r="E162" s="15"/>
      <c r="F162" s="121"/>
      <c r="G162" s="15"/>
      <c r="H162" s="45"/>
      <c r="I162" s="45"/>
      <c r="J162" s="45"/>
      <c r="K162" s="46"/>
      <c r="L162" s="46"/>
      <c r="M162" s="46"/>
      <c r="N162" s="46"/>
    </row>
    <row r="163" spans="1:14" s="10" customFormat="1">
      <c r="A163" s="13"/>
      <c r="B163" s="13"/>
      <c r="C163" s="13"/>
      <c r="D163" s="14"/>
      <c r="E163" s="15"/>
      <c r="F163" s="121"/>
      <c r="G163" s="15"/>
      <c r="H163" s="45"/>
      <c r="I163" s="45"/>
      <c r="J163" s="45"/>
      <c r="K163" s="46"/>
      <c r="L163" s="46"/>
      <c r="M163" s="46"/>
      <c r="N163" s="46"/>
    </row>
    <row r="164" spans="1:14" s="10" customFormat="1">
      <c r="A164" s="13"/>
      <c r="B164" s="13"/>
      <c r="C164" s="13"/>
      <c r="D164" s="14"/>
      <c r="E164" s="15"/>
      <c r="F164" s="121"/>
      <c r="G164" s="15"/>
      <c r="H164" s="45"/>
      <c r="I164" s="45"/>
      <c r="J164" s="45"/>
      <c r="K164" s="46"/>
      <c r="L164" s="46"/>
      <c r="M164" s="46"/>
      <c r="N164" s="46"/>
    </row>
    <row r="165" spans="1:14" s="10" customFormat="1">
      <c r="A165" s="13"/>
      <c r="B165" s="13"/>
      <c r="C165" s="13"/>
      <c r="D165" s="14"/>
      <c r="E165" s="15"/>
      <c r="F165" s="121"/>
      <c r="G165" s="15"/>
      <c r="H165" s="45"/>
      <c r="I165" s="45"/>
      <c r="J165" s="45"/>
      <c r="K165" s="46"/>
      <c r="L165" s="46"/>
      <c r="M165" s="46"/>
      <c r="N165" s="46"/>
    </row>
    <row r="166" spans="1:14" s="10" customFormat="1">
      <c r="A166" s="13"/>
      <c r="B166" s="13"/>
      <c r="C166" s="13"/>
      <c r="D166" s="14"/>
      <c r="E166" s="15"/>
      <c r="F166" s="121"/>
      <c r="G166" s="15"/>
      <c r="H166" s="45"/>
      <c r="I166" s="45"/>
      <c r="J166" s="45"/>
      <c r="K166" s="46"/>
      <c r="L166" s="46"/>
      <c r="M166" s="46"/>
      <c r="N166" s="46"/>
    </row>
    <row r="167" spans="1:14" s="10" customFormat="1">
      <c r="A167" s="13"/>
      <c r="B167" s="13"/>
      <c r="C167" s="13"/>
      <c r="D167" s="14"/>
      <c r="E167" s="15"/>
      <c r="F167" s="121"/>
      <c r="G167" s="15"/>
      <c r="H167" s="45"/>
      <c r="I167" s="45"/>
      <c r="J167" s="45"/>
      <c r="K167" s="46"/>
      <c r="L167" s="46"/>
      <c r="M167" s="46"/>
      <c r="N167" s="46"/>
    </row>
    <row r="168" spans="1:14" s="10" customFormat="1">
      <c r="A168" s="13"/>
      <c r="B168" s="13"/>
      <c r="C168" s="13"/>
      <c r="D168" s="14"/>
      <c r="E168" s="15"/>
      <c r="F168" s="121"/>
      <c r="G168" s="15"/>
      <c r="H168" s="45"/>
      <c r="I168" s="45"/>
      <c r="J168" s="45"/>
      <c r="K168" s="46"/>
      <c r="L168" s="46"/>
      <c r="M168" s="46"/>
      <c r="N168" s="46"/>
    </row>
    <row r="169" spans="1:14" s="10" customFormat="1">
      <c r="A169" s="13"/>
      <c r="B169" s="13"/>
      <c r="C169" s="13"/>
      <c r="D169" s="14"/>
      <c r="E169" s="15"/>
      <c r="F169" s="121"/>
      <c r="G169" s="15"/>
      <c r="H169" s="45"/>
      <c r="I169" s="45"/>
      <c r="J169" s="45"/>
      <c r="K169" s="46"/>
      <c r="L169" s="46"/>
      <c r="M169" s="46"/>
      <c r="N169" s="46"/>
    </row>
    <row r="170" spans="1:14" s="10" customFormat="1">
      <c r="A170" s="13"/>
      <c r="B170" s="13"/>
      <c r="C170" s="13"/>
      <c r="D170" s="14"/>
      <c r="E170" s="15"/>
      <c r="F170" s="121"/>
      <c r="G170" s="15"/>
      <c r="H170" s="45"/>
      <c r="I170" s="45"/>
      <c r="J170" s="45"/>
      <c r="K170" s="46"/>
      <c r="L170" s="46"/>
      <c r="M170" s="46"/>
      <c r="N170" s="46"/>
    </row>
    <row r="171" spans="1:14" s="10" customFormat="1">
      <c r="A171" s="13"/>
      <c r="B171" s="13"/>
      <c r="C171" s="13"/>
      <c r="D171" s="14"/>
      <c r="E171" s="15"/>
      <c r="F171" s="121"/>
      <c r="G171" s="15"/>
      <c r="H171" s="45"/>
      <c r="I171" s="45"/>
      <c r="J171" s="45"/>
      <c r="K171" s="46"/>
      <c r="L171" s="46"/>
      <c r="M171" s="46"/>
      <c r="N171" s="46"/>
    </row>
    <row r="172" spans="1:14" s="10" customFormat="1">
      <c r="A172" s="13"/>
      <c r="B172" s="13"/>
      <c r="C172" s="13"/>
      <c r="D172" s="14"/>
      <c r="E172" s="15"/>
      <c r="F172" s="121"/>
      <c r="G172" s="15"/>
      <c r="H172" s="45"/>
      <c r="I172" s="45"/>
      <c r="J172" s="45"/>
      <c r="K172" s="46"/>
      <c r="L172" s="46"/>
      <c r="M172" s="46"/>
      <c r="N172" s="46"/>
    </row>
    <row r="173" spans="1:14" s="10" customFormat="1">
      <c r="A173" s="13"/>
      <c r="B173" s="13"/>
      <c r="C173" s="13"/>
      <c r="D173" s="14"/>
      <c r="E173" s="15"/>
      <c r="F173" s="121"/>
      <c r="G173" s="15"/>
      <c r="H173" s="45"/>
      <c r="I173" s="45"/>
      <c r="J173" s="45"/>
      <c r="K173" s="46"/>
      <c r="L173" s="46"/>
      <c r="M173" s="46"/>
      <c r="N173" s="46"/>
    </row>
    <row r="174" spans="1:14" s="10" customFormat="1">
      <c r="A174" s="13"/>
      <c r="B174" s="13"/>
      <c r="C174" s="13"/>
      <c r="D174" s="14"/>
      <c r="E174" s="15"/>
      <c r="F174" s="121"/>
      <c r="G174" s="15"/>
      <c r="H174" s="45"/>
      <c r="I174" s="45"/>
      <c r="J174" s="45"/>
      <c r="K174" s="46"/>
      <c r="L174" s="46"/>
      <c r="M174" s="46"/>
      <c r="N174" s="46"/>
    </row>
    <row r="175" spans="1:14" s="10" customFormat="1">
      <c r="A175" s="13"/>
      <c r="B175" s="13"/>
      <c r="C175" s="13"/>
      <c r="D175" s="14"/>
      <c r="E175" s="15"/>
      <c r="F175" s="121"/>
      <c r="G175" s="15"/>
      <c r="H175" s="45"/>
      <c r="I175" s="45"/>
      <c r="J175" s="45"/>
      <c r="K175" s="46"/>
      <c r="L175" s="46"/>
      <c r="M175" s="46"/>
      <c r="N175" s="46"/>
    </row>
    <row r="176" spans="1:14" s="10" customFormat="1">
      <c r="A176" s="13"/>
      <c r="B176" s="13"/>
      <c r="C176" s="13"/>
      <c r="D176" s="14"/>
      <c r="E176" s="15"/>
      <c r="F176" s="121"/>
      <c r="G176" s="15"/>
      <c r="H176" s="45"/>
      <c r="I176" s="45"/>
      <c r="J176" s="45"/>
      <c r="K176" s="46"/>
      <c r="L176" s="46"/>
      <c r="M176" s="46"/>
      <c r="N176" s="46"/>
    </row>
    <row r="177" spans="1:14" s="10" customFormat="1">
      <c r="A177" s="13"/>
      <c r="B177" s="13"/>
      <c r="C177" s="13"/>
      <c r="D177" s="14"/>
      <c r="E177" s="15"/>
      <c r="F177" s="121"/>
      <c r="G177" s="15"/>
      <c r="H177" s="45"/>
      <c r="I177" s="45"/>
      <c r="J177" s="45"/>
      <c r="K177" s="46"/>
      <c r="L177" s="46"/>
      <c r="M177" s="46"/>
      <c r="N177" s="46"/>
    </row>
    <row r="178" spans="1:14" s="10" customFormat="1">
      <c r="A178" s="13"/>
      <c r="B178" s="13"/>
      <c r="C178" s="13"/>
      <c r="D178" s="14"/>
      <c r="E178" s="15"/>
      <c r="F178" s="121"/>
      <c r="G178" s="15"/>
      <c r="H178" s="45"/>
      <c r="I178" s="45"/>
      <c r="J178" s="45"/>
      <c r="K178" s="46"/>
      <c r="L178" s="46"/>
      <c r="M178" s="46"/>
      <c r="N178" s="46"/>
    </row>
    <row r="179" spans="1:14" s="10" customFormat="1">
      <c r="A179" s="13"/>
      <c r="B179" s="13"/>
      <c r="C179" s="13"/>
      <c r="D179" s="14"/>
      <c r="E179" s="15"/>
      <c r="F179" s="121"/>
      <c r="G179" s="15"/>
      <c r="H179" s="45"/>
      <c r="I179" s="45"/>
      <c r="J179" s="45"/>
      <c r="K179" s="46"/>
      <c r="L179" s="46"/>
      <c r="M179" s="46"/>
      <c r="N179" s="46"/>
    </row>
    <row r="180" spans="1:14" s="10" customFormat="1">
      <c r="A180" s="13"/>
      <c r="B180" s="13"/>
      <c r="C180" s="13"/>
      <c r="D180" s="14"/>
      <c r="E180" s="15"/>
      <c r="F180" s="121"/>
      <c r="G180" s="15"/>
      <c r="H180" s="45"/>
      <c r="I180" s="45"/>
      <c r="J180" s="45"/>
      <c r="K180" s="46"/>
      <c r="L180" s="46"/>
      <c r="M180" s="46"/>
      <c r="N180" s="46"/>
    </row>
    <row r="181" spans="1:14" s="10" customFormat="1">
      <c r="A181" s="13"/>
      <c r="B181" s="13"/>
      <c r="C181" s="13"/>
      <c r="D181" s="14"/>
      <c r="E181" s="15"/>
      <c r="F181" s="121"/>
      <c r="G181" s="15"/>
      <c r="H181" s="45"/>
      <c r="I181" s="45"/>
      <c r="J181" s="45"/>
      <c r="K181" s="46"/>
      <c r="L181" s="46"/>
      <c r="M181" s="46"/>
      <c r="N181" s="46"/>
    </row>
    <row r="182" spans="1:14" s="10" customFormat="1">
      <c r="A182" s="13"/>
      <c r="B182" s="13"/>
      <c r="C182" s="13"/>
      <c r="D182" s="14"/>
      <c r="E182" s="15"/>
      <c r="F182" s="121"/>
      <c r="G182" s="15"/>
      <c r="H182" s="45"/>
      <c r="I182" s="45"/>
      <c r="J182" s="45"/>
      <c r="K182" s="46"/>
      <c r="L182" s="46"/>
      <c r="M182" s="46"/>
      <c r="N182" s="46"/>
    </row>
    <row r="183" spans="1:14" s="10" customFormat="1">
      <c r="A183" s="13"/>
      <c r="B183" s="13"/>
      <c r="C183" s="13"/>
      <c r="D183" s="14"/>
      <c r="E183" s="15"/>
      <c r="F183" s="121"/>
      <c r="G183" s="15"/>
      <c r="H183" s="45"/>
      <c r="I183" s="45"/>
      <c r="J183" s="45"/>
      <c r="K183" s="46"/>
      <c r="L183" s="46"/>
      <c r="M183" s="46"/>
      <c r="N183" s="46"/>
    </row>
    <row r="184" spans="1:14" s="10" customFormat="1">
      <c r="A184" s="13"/>
      <c r="B184" s="13"/>
      <c r="C184" s="13"/>
      <c r="D184" s="14"/>
      <c r="E184" s="15"/>
      <c r="F184" s="121"/>
      <c r="G184" s="15"/>
      <c r="H184" s="45"/>
      <c r="I184" s="45"/>
      <c r="J184" s="45"/>
      <c r="K184" s="46"/>
      <c r="L184" s="46"/>
      <c r="M184" s="46"/>
      <c r="N184" s="46"/>
    </row>
    <row r="185" spans="1:14" s="10" customFormat="1">
      <c r="A185" s="13"/>
      <c r="B185" s="13"/>
      <c r="C185" s="13"/>
      <c r="D185" s="14"/>
      <c r="E185" s="15"/>
      <c r="F185" s="121"/>
      <c r="G185" s="15"/>
      <c r="H185" s="45"/>
      <c r="I185" s="45"/>
      <c r="J185" s="45"/>
      <c r="K185" s="46"/>
      <c r="L185" s="46"/>
      <c r="M185" s="46"/>
      <c r="N185" s="46"/>
    </row>
    <row r="186" spans="1:14" s="10" customFormat="1">
      <c r="A186" s="13"/>
      <c r="B186" s="13"/>
      <c r="C186" s="13"/>
      <c r="D186" s="14"/>
      <c r="E186" s="15"/>
      <c r="F186" s="121"/>
      <c r="G186" s="15"/>
      <c r="H186" s="45"/>
      <c r="I186" s="45"/>
      <c r="J186" s="45"/>
      <c r="K186" s="46"/>
      <c r="L186" s="46"/>
      <c r="M186" s="46"/>
      <c r="N186" s="46"/>
    </row>
    <row r="187" spans="1:14" s="10" customFormat="1">
      <c r="A187" s="13"/>
      <c r="B187" s="13"/>
      <c r="C187" s="13"/>
      <c r="D187" s="14"/>
      <c r="E187" s="15"/>
      <c r="F187" s="121"/>
      <c r="G187" s="15"/>
      <c r="H187" s="45"/>
      <c r="I187" s="45"/>
      <c r="J187" s="45"/>
      <c r="K187" s="46"/>
      <c r="L187" s="46"/>
      <c r="M187" s="46"/>
      <c r="N187" s="46"/>
    </row>
    <row r="188" spans="1:14" s="10" customFormat="1">
      <c r="A188" s="13"/>
      <c r="B188" s="13"/>
      <c r="C188" s="13"/>
      <c r="D188" s="14"/>
      <c r="E188" s="15"/>
      <c r="F188" s="121"/>
      <c r="G188" s="15"/>
      <c r="H188" s="45"/>
      <c r="I188" s="45"/>
      <c r="J188" s="45"/>
      <c r="K188" s="46"/>
      <c r="L188" s="46"/>
      <c r="M188" s="46"/>
      <c r="N188" s="46"/>
    </row>
    <row r="189" spans="1:14" s="10" customFormat="1">
      <c r="A189" s="13"/>
      <c r="B189" s="13"/>
      <c r="C189" s="13"/>
      <c r="D189" s="14"/>
      <c r="E189" s="15"/>
      <c r="F189" s="121"/>
      <c r="G189" s="15"/>
      <c r="H189" s="45"/>
      <c r="I189" s="45"/>
      <c r="J189" s="45"/>
      <c r="K189" s="46"/>
      <c r="L189" s="46"/>
      <c r="M189" s="46"/>
      <c r="N189" s="46"/>
    </row>
    <row r="190" spans="1:14" s="10" customFormat="1">
      <c r="A190" s="13"/>
      <c r="B190" s="13"/>
      <c r="C190" s="13"/>
      <c r="D190" s="14"/>
      <c r="E190" s="15"/>
      <c r="F190" s="121"/>
      <c r="G190" s="15"/>
      <c r="H190" s="45"/>
      <c r="I190" s="45"/>
      <c r="J190" s="45"/>
      <c r="K190" s="46"/>
      <c r="L190" s="46"/>
      <c r="M190" s="46"/>
      <c r="N190" s="46"/>
    </row>
    <row r="191" spans="1:14" s="10" customFormat="1">
      <c r="A191" s="13"/>
      <c r="B191" s="13"/>
      <c r="C191" s="13"/>
      <c r="D191" s="14"/>
      <c r="E191" s="15"/>
      <c r="F191" s="121"/>
      <c r="G191" s="15"/>
      <c r="H191" s="45"/>
      <c r="I191" s="45"/>
      <c r="J191" s="45"/>
      <c r="K191" s="46"/>
      <c r="L191" s="46"/>
      <c r="M191" s="46"/>
      <c r="N191" s="46"/>
    </row>
    <row r="192" spans="1:14" s="10" customFormat="1">
      <c r="A192" s="13"/>
      <c r="B192" s="13"/>
      <c r="C192" s="13"/>
      <c r="D192" s="14"/>
      <c r="E192" s="15"/>
      <c r="F192" s="121"/>
      <c r="G192" s="15"/>
      <c r="H192" s="45"/>
      <c r="I192" s="45"/>
      <c r="J192" s="45"/>
      <c r="K192" s="46"/>
      <c r="L192" s="46"/>
      <c r="M192" s="46"/>
      <c r="N192" s="46"/>
    </row>
    <row r="193" spans="1:14" s="10" customFormat="1">
      <c r="A193" s="13"/>
      <c r="B193" s="13"/>
      <c r="C193" s="13"/>
      <c r="D193" s="14"/>
      <c r="E193" s="15"/>
      <c r="F193" s="121"/>
      <c r="G193" s="15"/>
      <c r="H193" s="45"/>
      <c r="I193" s="45"/>
      <c r="J193" s="45"/>
      <c r="K193" s="46"/>
      <c r="L193" s="46"/>
      <c r="M193" s="46"/>
      <c r="N193" s="46"/>
    </row>
    <row r="194" spans="1:14" s="10" customFormat="1">
      <c r="A194" s="13"/>
      <c r="B194" s="13"/>
      <c r="C194" s="13"/>
      <c r="D194" s="14"/>
      <c r="E194" s="15"/>
      <c r="F194" s="121"/>
      <c r="G194" s="15"/>
      <c r="H194" s="45"/>
      <c r="I194" s="45"/>
      <c r="J194" s="45"/>
      <c r="K194" s="46"/>
      <c r="L194" s="46"/>
      <c r="M194" s="46"/>
      <c r="N194" s="46"/>
    </row>
    <row r="195" spans="1:14" s="10" customFormat="1">
      <c r="A195" s="13"/>
      <c r="B195" s="13"/>
      <c r="C195" s="13"/>
      <c r="D195" s="14"/>
      <c r="E195" s="15"/>
      <c r="F195" s="121"/>
      <c r="G195" s="15"/>
      <c r="H195" s="45"/>
      <c r="I195" s="45"/>
      <c r="J195" s="45"/>
      <c r="K195" s="46"/>
      <c r="L195" s="46"/>
      <c r="M195" s="46"/>
      <c r="N195" s="46"/>
    </row>
    <row r="196" spans="1:14" s="10" customFormat="1">
      <c r="A196" s="13"/>
      <c r="B196" s="13"/>
      <c r="C196" s="13"/>
      <c r="D196" s="14"/>
      <c r="E196" s="15"/>
      <c r="F196" s="121"/>
      <c r="G196" s="15"/>
      <c r="H196" s="45"/>
      <c r="I196" s="45"/>
      <c r="J196" s="45"/>
      <c r="K196" s="46"/>
      <c r="L196" s="46"/>
      <c r="M196" s="46"/>
      <c r="N196" s="46"/>
    </row>
    <row r="197" spans="1:14" s="10" customFormat="1">
      <c r="A197" s="13"/>
      <c r="B197" s="13"/>
      <c r="C197" s="13"/>
      <c r="D197" s="14"/>
      <c r="E197" s="15"/>
      <c r="F197" s="121"/>
      <c r="G197" s="15"/>
      <c r="H197" s="45"/>
      <c r="I197" s="45"/>
      <c r="J197" s="45"/>
      <c r="K197" s="46"/>
      <c r="L197" s="46"/>
      <c r="M197" s="46"/>
      <c r="N197" s="46"/>
    </row>
    <row r="198" spans="1:14" s="10" customFormat="1">
      <c r="A198" s="13"/>
      <c r="B198" s="13"/>
      <c r="C198" s="13"/>
      <c r="D198" s="14"/>
      <c r="E198" s="15"/>
      <c r="F198" s="121"/>
      <c r="G198" s="15"/>
      <c r="H198" s="45"/>
      <c r="I198" s="45"/>
      <c r="J198" s="45"/>
      <c r="K198" s="46"/>
      <c r="L198" s="46"/>
      <c r="M198" s="46"/>
      <c r="N198" s="46"/>
    </row>
    <row r="199" spans="1:14" s="10" customFormat="1">
      <c r="A199" s="13"/>
      <c r="B199" s="13"/>
      <c r="C199" s="13"/>
      <c r="D199" s="14"/>
      <c r="E199" s="15"/>
      <c r="F199" s="121"/>
      <c r="G199" s="15"/>
      <c r="H199" s="45"/>
      <c r="I199" s="45"/>
      <c r="J199" s="45"/>
      <c r="K199" s="46"/>
      <c r="L199" s="46"/>
      <c r="M199" s="46"/>
      <c r="N199" s="46"/>
    </row>
    <row r="200" spans="1:14" s="10" customFormat="1">
      <c r="A200" s="13"/>
      <c r="B200" s="13"/>
      <c r="C200" s="13"/>
      <c r="D200" s="14"/>
      <c r="E200" s="15"/>
      <c r="F200" s="121"/>
      <c r="G200" s="15"/>
      <c r="H200" s="45"/>
      <c r="I200" s="45"/>
      <c r="J200" s="45"/>
      <c r="K200" s="46"/>
      <c r="L200" s="46"/>
      <c r="M200" s="46"/>
      <c r="N200" s="46"/>
    </row>
    <row r="201" spans="1:14" s="10" customFormat="1">
      <c r="A201" s="13"/>
      <c r="B201" s="13"/>
      <c r="C201" s="13"/>
      <c r="D201" s="14"/>
      <c r="E201" s="15"/>
      <c r="F201" s="121"/>
      <c r="G201" s="15"/>
      <c r="H201" s="45"/>
      <c r="I201" s="45"/>
      <c r="J201" s="45"/>
      <c r="K201" s="46"/>
      <c r="L201" s="46"/>
      <c r="M201" s="46"/>
      <c r="N201" s="46"/>
    </row>
    <row r="202" spans="1:14" s="10" customFormat="1">
      <c r="A202" s="13"/>
      <c r="B202" s="13"/>
      <c r="C202" s="13"/>
      <c r="D202" s="14"/>
      <c r="E202" s="15"/>
      <c r="F202" s="121"/>
      <c r="G202" s="15"/>
      <c r="H202" s="45"/>
      <c r="I202" s="45"/>
      <c r="J202" s="45"/>
      <c r="K202" s="46"/>
      <c r="L202" s="46"/>
      <c r="M202" s="46"/>
      <c r="N202" s="46"/>
    </row>
    <row r="203" spans="1:14" s="10" customFormat="1">
      <c r="A203" s="13"/>
      <c r="B203" s="13"/>
      <c r="C203" s="13"/>
      <c r="D203" s="14"/>
      <c r="E203" s="15"/>
      <c r="F203" s="121"/>
      <c r="G203" s="15"/>
      <c r="H203" s="45"/>
      <c r="I203" s="45"/>
      <c r="J203" s="45"/>
      <c r="K203" s="46"/>
      <c r="L203" s="46"/>
      <c r="M203" s="46"/>
      <c r="N203" s="46"/>
    </row>
    <row r="204" spans="1:14" s="10" customFormat="1">
      <c r="A204" s="13"/>
      <c r="B204" s="13"/>
      <c r="C204" s="13"/>
      <c r="D204" s="14"/>
      <c r="E204" s="15"/>
      <c r="F204" s="121"/>
      <c r="G204" s="15"/>
      <c r="H204" s="45"/>
      <c r="I204" s="45"/>
      <c r="J204" s="45"/>
      <c r="K204" s="46"/>
      <c r="L204" s="46"/>
      <c r="M204" s="46"/>
      <c r="N204" s="46"/>
    </row>
    <row r="205" spans="1:14" s="10" customFormat="1">
      <c r="A205" s="13"/>
      <c r="B205" s="13"/>
      <c r="C205" s="13"/>
      <c r="D205" s="14"/>
      <c r="E205" s="15"/>
      <c r="F205" s="121"/>
      <c r="G205" s="15"/>
      <c r="H205" s="45"/>
      <c r="I205" s="45"/>
      <c r="J205" s="45"/>
      <c r="K205" s="46"/>
      <c r="L205" s="46"/>
      <c r="M205" s="46"/>
      <c r="N205" s="46"/>
    </row>
    <row r="206" spans="1:14" s="10" customFormat="1">
      <c r="A206" s="13"/>
      <c r="B206" s="13"/>
      <c r="C206" s="13"/>
      <c r="D206" s="14"/>
      <c r="E206" s="15"/>
      <c r="F206" s="121"/>
      <c r="G206" s="15"/>
      <c r="H206" s="45"/>
      <c r="I206" s="45"/>
      <c r="J206" s="45"/>
      <c r="K206" s="46"/>
      <c r="L206" s="46"/>
      <c r="M206" s="46"/>
      <c r="N206" s="46"/>
    </row>
    <row r="207" spans="1:14" s="10" customFormat="1">
      <c r="A207" s="13"/>
      <c r="B207" s="13"/>
      <c r="C207" s="13"/>
      <c r="D207" s="14"/>
      <c r="E207" s="15"/>
      <c r="F207" s="121"/>
      <c r="G207" s="15"/>
      <c r="H207" s="45"/>
      <c r="I207" s="45"/>
      <c r="J207" s="45"/>
      <c r="K207" s="46"/>
      <c r="L207" s="46"/>
      <c r="M207" s="46"/>
      <c r="N207" s="46"/>
    </row>
    <row r="208" spans="1:14" s="10" customFormat="1">
      <c r="A208" s="13"/>
      <c r="B208" s="13"/>
      <c r="C208" s="13"/>
      <c r="D208" s="14"/>
      <c r="E208" s="15"/>
      <c r="F208" s="121"/>
      <c r="G208" s="15"/>
      <c r="H208" s="45"/>
      <c r="I208" s="45"/>
      <c r="J208" s="45"/>
      <c r="K208" s="46"/>
      <c r="L208" s="46"/>
      <c r="M208" s="46"/>
      <c r="N208" s="46"/>
    </row>
    <row r="209" spans="1:14" s="10" customFormat="1">
      <c r="A209" s="13"/>
      <c r="B209" s="13"/>
      <c r="C209" s="13"/>
      <c r="D209" s="14"/>
      <c r="E209" s="15"/>
      <c r="F209" s="121"/>
      <c r="G209" s="15"/>
      <c r="H209" s="45"/>
      <c r="I209" s="45"/>
      <c r="J209" s="45"/>
      <c r="K209" s="46"/>
      <c r="L209" s="46"/>
      <c r="M209" s="46"/>
      <c r="N209" s="46"/>
    </row>
    <row r="210" spans="1:14" s="10" customFormat="1">
      <c r="A210" s="13"/>
      <c r="B210" s="13"/>
      <c r="C210" s="13"/>
      <c r="D210" s="14"/>
      <c r="E210" s="15"/>
      <c r="F210" s="121"/>
      <c r="G210" s="15"/>
      <c r="H210" s="45"/>
      <c r="I210" s="45"/>
      <c r="J210" s="45"/>
      <c r="K210" s="46"/>
      <c r="L210" s="46"/>
      <c r="M210" s="46"/>
      <c r="N210" s="46"/>
    </row>
    <row r="211" spans="1:14" s="10" customFormat="1">
      <c r="A211" s="13"/>
      <c r="B211" s="13"/>
      <c r="C211" s="13"/>
      <c r="D211" s="14"/>
      <c r="E211" s="15"/>
      <c r="F211" s="121"/>
      <c r="G211" s="15"/>
      <c r="H211" s="45"/>
      <c r="I211" s="45"/>
      <c r="J211" s="45"/>
      <c r="K211" s="46"/>
      <c r="L211" s="46"/>
      <c r="M211" s="46"/>
      <c r="N211" s="46"/>
    </row>
    <row r="212" spans="1:14" s="10" customFormat="1">
      <c r="A212" s="13"/>
      <c r="B212" s="13"/>
      <c r="C212" s="13"/>
      <c r="D212" s="14"/>
      <c r="E212" s="15"/>
      <c r="F212" s="121"/>
      <c r="G212" s="15"/>
      <c r="H212" s="45"/>
      <c r="I212" s="45"/>
      <c r="J212" s="45"/>
      <c r="K212" s="46"/>
      <c r="L212" s="46"/>
      <c r="M212" s="46"/>
      <c r="N212" s="46"/>
    </row>
    <row r="213" spans="1:14" s="10" customFormat="1">
      <c r="A213" s="13"/>
      <c r="B213" s="13"/>
      <c r="C213" s="13"/>
      <c r="D213" s="14"/>
      <c r="E213" s="15"/>
      <c r="F213" s="121"/>
      <c r="G213" s="15"/>
      <c r="H213" s="45"/>
      <c r="I213" s="45"/>
      <c r="J213" s="45"/>
      <c r="K213" s="46"/>
      <c r="L213" s="46"/>
      <c r="M213" s="46"/>
      <c r="N213" s="46"/>
    </row>
    <row r="214" spans="1:14" s="10" customFormat="1">
      <c r="A214" s="13"/>
      <c r="B214" s="13"/>
      <c r="C214" s="13"/>
      <c r="D214" s="14"/>
      <c r="E214" s="15"/>
      <c r="F214" s="121"/>
      <c r="G214" s="15"/>
      <c r="H214" s="45"/>
      <c r="I214" s="45"/>
      <c r="J214" s="45"/>
      <c r="K214" s="46"/>
      <c r="L214" s="46"/>
      <c r="M214" s="46"/>
      <c r="N214" s="46"/>
    </row>
    <row r="215" spans="1:14" s="10" customFormat="1">
      <c r="A215" s="13"/>
      <c r="B215" s="13"/>
      <c r="C215" s="13"/>
      <c r="D215" s="14"/>
      <c r="E215" s="15"/>
      <c r="F215" s="121"/>
      <c r="G215" s="15"/>
      <c r="H215" s="45"/>
      <c r="I215" s="45"/>
      <c r="J215" s="45"/>
      <c r="K215" s="46"/>
      <c r="L215" s="46"/>
      <c r="M215" s="46"/>
      <c r="N215" s="46"/>
    </row>
    <row r="216" spans="1:14" s="10" customFormat="1">
      <c r="A216" s="13"/>
      <c r="B216" s="13"/>
      <c r="C216" s="13"/>
      <c r="D216" s="14"/>
      <c r="E216" s="15"/>
      <c r="F216" s="121"/>
      <c r="G216" s="15"/>
      <c r="H216" s="45"/>
      <c r="I216" s="45"/>
      <c r="J216" s="45"/>
      <c r="K216" s="46"/>
      <c r="L216" s="46"/>
      <c r="M216" s="46"/>
      <c r="N216" s="46"/>
    </row>
    <row r="217" spans="1:14" s="10" customFormat="1">
      <c r="A217" s="13"/>
      <c r="B217" s="13"/>
      <c r="C217" s="13"/>
      <c r="D217" s="14"/>
      <c r="E217" s="15"/>
      <c r="F217" s="121"/>
      <c r="G217" s="15"/>
      <c r="H217" s="45"/>
      <c r="I217" s="45"/>
      <c r="J217" s="45"/>
      <c r="K217" s="46"/>
      <c r="L217" s="46"/>
      <c r="M217" s="46"/>
      <c r="N217" s="46"/>
    </row>
    <row r="218" spans="1:14" s="10" customFormat="1">
      <c r="A218" s="13"/>
      <c r="B218" s="13"/>
      <c r="C218" s="13"/>
      <c r="D218" s="14"/>
      <c r="E218" s="15"/>
      <c r="F218" s="121"/>
      <c r="G218" s="15"/>
      <c r="H218" s="45"/>
      <c r="I218" s="45"/>
      <c r="J218" s="45"/>
      <c r="K218" s="46"/>
      <c r="L218" s="46"/>
      <c r="M218" s="46"/>
      <c r="N218" s="46"/>
    </row>
    <row r="219" spans="1:14" s="10" customFormat="1">
      <c r="A219" s="13"/>
      <c r="B219" s="13"/>
      <c r="C219" s="13"/>
      <c r="D219" s="14"/>
      <c r="E219" s="15"/>
      <c r="F219" s="121"/>
      <c r="G219" s="15"/>
      <c r="H219" s="45"/>
      <c r="I219" s="45"/>
      <c r="J219" s="45"/>
      <c r="K219" s="46"/>
      <c r="L219" s="46"/>
      <c r="M219" s="46"/>
      <c r="N219" s="46"/>
    </row>
    <row r="220" spans="1:14" s="10" customFormat="1">
      <c r="A220" s="13"/>
      <c r="B220" s="13"/>
      <c r="C220" s="13"/>
      <c r="D220" s="14"/>
      <c r="E220" s="15"/>
      <c r="F220" s="121"/>
      <c r="G220" s="15"/>
      <c r="H220" s="45"/>
      <c r="I220" s="45"/>
      <c r="J220" s="45"/>
      <c r="K220" s="46"/>
      <c r="L220" s="46"/>
      <c r="M220" s="46"/>
      <c r="N220" s="46"/>
    </row>
    <row r="221" spans="1:14" s="10" customFormat="1">
      <c r="A221" s="13"/>
      <c r="B221" s="13"/>
      <c r="C221" s="13"/>
      <c r="D221" s="14"/>
      <c r="E221" s="15"/>
      <c r="F221" s="121"/>
      <c r="G221" s="15"/>
      <c r="H221" s="45"/>
      <c r="I221" s="45"/>
      <c r="J221" s="45"/>
      <c r="K221" s="46"/>
      <c r="L221" s="46"/>
      <c r="M221" s="46"/>
      <c r="N221" s="46"/>
    </row>
    <row r="222" spans="1:14" s="10" customFormat="1">
      <c r="A222" s="13"/>
      <c r="B222" s="13"/>
      <c r="C222" s="13"/>
      <c r="D222" s="14"/>
      <c r="E222" s="15"/>
      <c r="F222" s="121"/>
      <c r="G222" s="15"/>
      <c r="H222" s="45"/>
      <c r="I222" s="45"/>
      <c r="J222" s="45"/>
      <c r="K222" s="46"/>
      <c r="L222" s="46"/>
      <c r="M222" s="46"/>
      <c r="N222" s="46"/>
    </row>
    <row r="223" spans="1:14" s="10" customFormat="1">
      <c r="A223" s="13"/>
      <c r="B223" s="13"/>
      <c r="C223" s="13"/>
      <c r="D223" s="14"/>
      <c r="E223" s="15"/>
      <c r="F223" s="121"/>
      <c r="G223" s="15"/>
      <c r="H223" s="45"/>
      <c r="I223" s="45"/>
      <c r="J223" s="45"/>
      <c r="K223" s="46"/>
      <c r="L223" s="46"/>
      <c r="M223" s="46"/>
      <c r="N223" s="46"/>
    </row>
    <row r="224" spans="1:14" s="10" customFormat="1">
      <c r="A224" s="13"/>
      <c r="B224" s="13"/>
      <c r="C224" s="13"/>
      <c r="D224" s="14"/>
      <c r="E224" s="15"/>
      <c r="F224" s="121"/>
      <c r="G224" s="15"/>
      <c r="H224" s="45"/>
      <c r="I224" s="45"/>
      <c r="J224" s="45"/>
      <c r="K224" s="46"/>
      <c r="L224" s="46"/>
      <c r="M224" s="46"/>
      <c r="N224" s="46"/>
    </row>
    <row r="225" spans="1:14" s="10" customFormat="1">
      <c r="A225" s="13"/>
      <c r="B225" s="13"/>
      <c r="C225" s="13"/>
      <c r="D225" s="14"/>
      <c r="E225" s="15"/>
      <c r="F225" s="121"/>
      <c r="G225" s="15"/>
      <c r="H225" s="45"/>
      <c r="I225" s="45"/>
      <c r="J225" s="45"/>
      <c r="K225" s="46"/>
      <c r="L225" s="46"/>
      <c r="M225" s="46"/>
      <c r="N225" s="46"/>
    </row>
    <row r="226" spans="1:14" s="10" customFormat="1">
      <c r="A226" s="13"/>
      <c r="B226" s="13"/>
      <c r="C226" s="13"/>
      <c r="D226" s="14"/>
      <c r="E226" s="15"/>
      <c r="F226" s="121"/>
      <c r="G226" s="15"/>
      <c r="H226" s="45"/>
      <c r="I226" s="45"/>
      <c r="J226" s="45"/>
      <c r="K226" s="46"/>
      <c r="L226" s="46"/>
      <c r="M226" s="46"/>
      <c r="N226" s="46"/>
    </row>
    <row r="227" spans="1:14" s="10" customFormat="1">
      <c r="A227" s="13"/>
      <c r="B227" s="13"/>
      <c r="C227" s="13"/>
      <c r="D227" s="14"/>
      <c r="E227" s="15"/>
      <c r="F227" s="121"/>
      <c r="G227" s="15"/>
      <c r="H227" s="45"/>
      <c r="I227" s="45"/>
      <c r="J227" s="45"/>
      <c r="K227" s="46"/>
      <c r="L227" s="46"/>
      <c r="M227" s="46"/>
      <c r="N227" s="46"/>
    </row>
    <row r="228" spans="1:14" s="10" customFormat="1">
      <c r="A228" s="13"/>
      <c r="B228" s="13"/>
      <c r="C228" s="13"/>
      <c r="D228" s="14"/>
      <c r="E228" s="15"/>
      <c r="F228" s="121"/>
      <c r="G228" s="15"/>
      <c r="H228" s="45"/>
      <c r="I228" s="45"/>
      <c r="J228" s="45"/>
      <c r="K228" s="46"/>
      <c r="L228" s="46"/>
      <c r="M228" s="46"/>
      <c r="N228" s="46"/>
    </row>
    <row r="229" spans="1:14" s="10" customFormat="1">
      <c r="A229" s="13"/>
      <c r="B229" s="13"/>
      <c r="C229" s="13"/>
      <c r="D229" s="14"/>
      <c r="E229" s="15"/>
      <c r="F229" s="121"/>
      <c r="G229" s="15"/>
      <c r="H229" s="45"/>
      <c r="I229" s="45"/>
      <c r="J229" s="45"/>
      <c r="K229" s="46"/>
      <c r="L229" s="46"/>
      <c r="M229" s="46"/>
      <c r="N229" s="46"/>
    </row>
    <row r="230" spans="1:14" s="10" customFormat="1">
      <c r="A230" s="13"/>
      <c r="B230" s="13"/>
      <c r="C230" s="13"/>
      <c r="D230" s="14"/>
      <c r="E230" s="15"/>
      <c r="F230" s="121"/>
      <c r="G230" s="15"/>
      <c r="H230" s="45"/>
      <c r="I230" s="45"/>
      <c r="J230" s="45"/>
      <c r="K230" s="46"/>
      <c r="L230" s="46"/>
      <c r="M230" s="46"/>
      <c r="N230" s="46"/>
    </row>
    <row r="231" spans="1:14" s="10" customFormat="1">
      <c r="A231" s="13"/>
      <c r="B231" s="13"/>
      <c r="C231" s="13"/>
      <c r="D231" s="14"/>
      <c r="E231" s="15"/>
      <c r="F231" s="121"/>
      <c r="G231" s="15"/>
      <c r="H231" s="45"/>
      <c r="I231" s="45"/>
      <c r="J231" s="45"/>
      <c r="K231" s="46"/>
      <c r="L231" s="46"/>
      <c r="M231" s="46"/>
      <c r="N231" s="46"/>
    </row>
    <row r="232" spans="1:14" s="10" customFormat="1">
      <c r="A232" s="13"/>
      <c r="B232" s="13"/>
      <c r="C232" s="13"/>
      <c r="D232" s="14"/>
      <c r="E232" s="15"/>
      <c r="F232" s="121"/>
      <c r="G232" s="15"/>
      <c r="H232" s="45"/>
      <c r="I232" s="45"/>
      <c r="J232" s="45"/>
      <c r="K232" s="46"/>
      <c r="L232" s="46"/>
      <c r="M232" s="46"/>
      <c r="N232" s="46"/>
    </row>
    <row r="233" spans="1:14" s="10" customFormat="1">
      <c r="A233" s="13"/>
      <c r="B233" s="13"/>
      <c r="C233" s="13"/>
      <c r="D233" s="14"/>
      <c r="E233" s="15"/>
      <c r="F233" s="121"/>
      <c r="G233" s="15"/>
      <c r="H233" s="45"/>
      <c r="I233" s="45"/>
      <c r="J233" s="45"/>
      <c r="K233" s="46"/>
      <c r="L233" s="46"/>
      <c r="M233" s="46"/>
      <c r="N233" s="46"/>
    </row>
    <row r="234" spans="1:14" s="10" customFormat="1">
      <c r="A234" s="13"/>
      <c r="B234" s="13"/>
      <c r="C234" s="13"/>
      <c r="D234" s="14"/>
      <c r="E234" s="15"/>
      <c r="F234" s="121"/>
      <c r="G234" s="15"/>
      <c r="H234" s="45"/>
      <c r="I234" s="45"/>
      <c r="J234" s="45"/>
      <c r="K234" s="46"/>
      <c r="L234" s="46"/>
      <c r="M234" s="46"/>
      <c r="N234" s="46"/>
    </row>
    <row r="235" spans="1:14" s="10" customFormat="1">
      <c r="A235" s="13"/>
      <c r="B235" s="13"/>
      <c r="C235" s="13"/>
      <c r="D235" s="14"/>
      <c r="E235" s="15"/>
      <c r="F235" s="121"/>
      <c r="G235" s="15"/>
      <c r="H235" s="45"/>
      <c r="I235" s="45"/>
      <c r="J235" s="45"/>
      <c r="K235" s="46"/>
      <c r="L235" s="46"/>
      <c r="M235" s="46"/>
      <c r="N235" s="46"/>
    </row>
    <row r="236" spans="1:14" s="10" customFormat="1">
      <c r="A236" s="13"/>
      <c r="B236" s="13"/>
      <c r="C236" s="13"/>
      <c r="D236" s="14"/>
      <c r="E236" s="15"/>
      <c r="F236" s="121"/>
      <c r="G236" s="15"/>
      <c r="H236" s="45"/>
      <c r="I236" s="45"/>
      <c r="J236" s="45"/>
      <c r="K236" s="46"/>
      <c r="L236" s="46"/>
      <c r="M236" s="46"/>
      <c r="N236" s="46"/>
    </row>
    <row r="237" spans="1:14" s="10" customFormat="1">
      <c r="A237" s="13"/>
      <c r="B237" s="13"/>
      <c r="C237" s="13"/>
      <c r="D237" s="14"/>
      <c r="E237" s="15"/>
      <c r="F237" s="121"/>
      <c r="G237" s="15"/>
      <c r="H237" s="45"/>
      <c r="I237" s="45"/>
      <c r="J237" s="45"/>
      <c r="K237" s="46"/>
      <c r="L237" s="46"/>
      <c r="M237" s="46"/>
      <c r="N237" s="46"/>
    </row>
    <row r="238" spans="1:14" s="10" customFormat="1">
      <c r="A238" s="13"/>
      <c r="B238" s="13"/>
      <c r="C238" s="13"/>
      <c r="D238" s="14"/>
      <c r="E238" s="15"/>
      <c r="F238" s="121"/>
      <c r="G238" s="15"/>
      <c r="H238" s="45"/>
      <c r="I238" s="45"/>
      <c r="J238" s="45"/>
      <c r="K238" s="46"/>
      <c r="L238" s="46"/>
      <c r="M238" s="46"/>
      <c r="N238" s="46"/>
    </row>
    <row r="239" spans="1:14" s="10" customFormat="1">
      <c r="A239" s="13"/>
      <c r="B239" s="13"/>
      <c r="C239" s="13"/>
      <c r="D239" s="14"/>
      <c r="E239" s="15"/>
      <c r="F239" s="121"/>
      <c r="G239" s="15"/>
      <c r="H239" s="45"/>
      <c r="I239" s="45"/>
      <c r="J239" s="45"/>
      <c r="K239" s="46"/>
      <c r="L239" s="46"/>
      <c r="M239" s="46"/>
      <c r="N239" s="46"/>
    </row>
    <row r="240" spans="1:14" s="10" customFormat="1">
      <c r="A240" s="13"/>
      <c r="B240" s="13"/>
      <c r="C240" s="13"/>
      <c r="D240" s="14"/>
      <c r="E240" s="15"/>
      <c r="F240" s="121"/>
      <c r="G240" s="15"/>
      <c r="H240" s="45"/>
      <c r="I240" s="45"/>
      <c r="J240" s="45"/>
      <c r="K240" s="46"/>
      <c r="L240" s="46"/>
      <c r="M240" s="46"/>
      <c r="N240" s="46"/>
    </row>
    <row r="241" spans="1:14" s="10" customFormat="1">
      <c r="A241" s="13"/>
      <c r="B241" s="13"/>
      <c r="C241" s="13"/>
      <c r="D241" s="14"/>
      <c r="E241" s="15"/>
      <c r="F241" s="121"/>
      <c r="G241" s="15"/>
      <c r="H241" s="45"/>
      <c r="I241" s="45"/>
      <c r="J241" s="45"/>
      <c r="K241" s="46"/>
      <c r="L241" s="46"/>
      <c r="M241" s="46"/>
      <c r="N241" s="46"/>
    </row>
    <row r="242" spans="1:14" s="10" customFormat="1">
      <c r="A242" s="13"/>
      <c r="B242" s="13"/>
      <c r="C242" s="13"/>
      <c r="D242" s="14"/>
      <c r="E242" s="15"/>
      <c r="F242" s="121"/>
      <c r="G242" s="15"/>
      <c r="H242" s="45"/>
      <c r="I242" s="45"/>
      <c r="J242" s="45"/>
      <c r="K242" s="46"/>
      <c r="L242" s="46"/>
      <c r="M242" s="46"/>
      <c r="N242" s="46"/>
    </row>
    <row r="243" spans="1:14" s="10" customFormat="1">
      <c r="A243" s="13"/>
      <c r="B243" s="13"/>
      <c r="C243" s="13"/>
      <c r="D243" s="14"/>
      <c r="E243" s="15"/>
      <c r="F243" s="121"/>
      <c r="G243" s="15"/>
      <c r="H243" s="45"/>
      <c r="I243" s="45"/>
      <c r="J243" s="45"/>
      <c r="K243" s="46"/>
      <c r="L243" s="46"/>
      <c r="M243" s="46"/>
      <c r="N243" s="46"/>
    </row>
    <row r="244" spans="1:14" s="10" customFormat="1">
      <c r="A244" s="13"/>
      <c r="B244" s="13"/>
      <c r="C244" s="13"/>
      <c r="D244" s="14"/>
      <c r="E244" s="15"/>
      <c r="F244" s="121"/>
      <c r="G244" s="15"/>
      <c r="H244" s="45"/>
      <c r="I244" s="45"/>
      <c r="J244" s="45"/>
      <c r="K244" s="46"/>
      <c r="L244" s="46"/>
      <c r="M244" s="46"/>
      <c r="N244" s="46"/>
    </row>
    <row r="245" spans="1:14" s="10" customFormat="1">
      <c r="A245" s="13"/>
      <c r="B245" s="13"/>
      <c r="C245" s="13"/>
      <c r="D245" s="14"/>
      <c r="E245" s="15"/>
      <c r="F245" s="121"/>
      <c r="G245" s="15"/>
      <c r="H245" s="45"/>
      <c r="I245" s="45"/>
      <c r="J245" s="45"/>
      <c r="K245" s="46"/>
      <c r="L245" s="46"/>
      <c r="M245" s="46"/>
      <c r="N245" s="46"/>
    </row>
    <row r="246" spans="1:14" s="10" customFormat="1">
      <c r="A246" s="13"/>
      <c r="B246" s="13"/>
      <c r="C246" s="13"/>
      <c r="D246" s="14"/>
      <c r="E246" s="15"/>
      <c r="F246" s="121"/>
      <c r="G246" s="15"/>
      <c r="H246" s="45"/>
      <c r="I246" s="45"/>
      <c r="J246" s="45"/>
      <c r="K246" s="46"/>
      <c r="L246" s="46"/>
      <c r="M246" s="46"/>
      <c r="N246" s="46"/>
    </row>
    <row r="247" spans="1:14" s="10" customFormat="1">
      <c r="A247" s="13"/>
      <c r="B247" s="13"/>
      <c r="C247" s="13"/>
      <c r="D247" s="14"/>
      <c r="E247" s="15"/>
      <c r="F247" s="121"/>
      <c r="G247" s="15"/>
      <c r="H247" s="45"/>
      <c r="I247" s="45"/>
      <c r="J247" s="45"/>
      <c r="K247" s="46"/>
      <c r="L247" s="46"/>
      <c r="M247" s="46"/>
      <c r="N247" s="46"/>
    </row>
    <row r="248" spans="1:14" s="10" customFormat="1">
      <c r="A248" s="13"/>
      <c r="B248" s="13"/>
      <c r="C248" s="13"/>
      <c r="D248" s="14"/>
      <c r="E248" s="15"/>
      <c r="F248" s="121"/>
      <c r="G248" s="15"/>
      <c r="H248" s="45"/>
      <c r="I248" s="45"/>
      <c r="J248" s="45"/>
      <c r="K248" s="46"/>
      <c r="L248" s="46"/>
      <c r="M248" s="46"/>
      <c r="N248" s="46"/>
    </row>
    <row r="249" spans="1:14" s="10" customFormat="1">
      <c r="A249" s="13"/>
      <c r="B249" s="13"/>
      <c r="C249" s="13"/>
      <c r="D249" s="14"/>
      <c r="E249" s="15"/>
      <c r="F249" s="121"/>
      <c r="G249" s="15"/>
      <c r="H249" s="45"/>
      <c r="I249" s="45"/>
      <c r="J249" s="45"/>
      <c r="K249" s="46"/>
      <c r="L249" s="46"/>
      <c r="M249" s="46"/>
      <c r="N249" s="46"/>
    </row>
    <row r="250" spans="1:14" s="10" customFormat="1">
      <c r="A250" s="13"/>
      <c r="B250" s="13"/>
      <c r="C250" s="13"/>
      <c r="D250" s="14"/>
      <c r="E250" s="15"/>
      <c r="F250" s="121"/>
      <c r="G250" s="15"/>
      <c r="H250" s="45"/>
      <c r="I250" s="45"/>
      <c r="J250" s="45"/>
      <c r="K250" s="46"/>
      <c r="L250" s="46"/>
      <c r="M250" s="46"/>
      <c r="N250" s="46"/>
    </row>
    <row r="251" spans="1:14" s="10" customFormat="1">
      <c r="A251" s="13"/>
      <c r="B251" s="13"/>
      <c r="C251" s="13"/>
      <c r="D251" s="14"/>
      <c r="E251" s="15"/>
      <c r="F251" s="121"/>
      <c r="G251" s="15"/>
      <c r="H251" s="45"/>
      <c r="I251" s="45"/>
      <c r="J251" s="45"/>
      <c r="K251" s="46"/>
      <c r="L251" s="46"/>
      <c r="M251" s="46"/>
      <c r="N251" s="46"/>
    </row>
    <row r="252" spans="1:14" s="10" customFormat="1">
      <c r="A252" s="13"/>
      <c r="B252" s="13"/>
      <c r="C252" s="13"/>
      <c r="D252" s="14"/>
      <c r="E252" s="15"/>
      <c r="F252" s="121"/>
      <c r="G252" s="15"/>
      <c r="H252" s="45"/>
      <c r="I252" s="45"/>
      <c r="J252" s="45"/>
      <c r="K252" s="46"/>
      <c r="L252" s="46"/>
      <c r="M252" s="46"/>
      <c r="N252" s="46"/>
    </row>
    <row r="253" spans="1:14" s="10" customFormat="1">
      <c r="A253" s="13"/>
      <c r="B253" s="13"/>
      <c r="C253" s="13"/>
      <c r="D253" s="14"/>
      <c r="E253" s="15"/>
      <c r="F253" s="121"/>
      <c r="G253" s="15"/>
      <c r="H253" s="45"/>
      <c r="I253" s="45"/>
      <c r="J253" s="45"/>
      <c r="K253" s="46"/>
      <c r="L253" s="46"/>
      <c r="M253" s="46"/>
      <c r="N253" s="46"/>
    </row>
    <row r="254" spans="1:14" s="10" customFormat="1">
      <c r="A254" s="13"/>
      <c r="B254" s="13"/>
      <c r="C254" s="13"/>
      <c r="D254" s="14"/>
      <c r="E254" s="15"/>
      <c r="F254" s="121"/>
      <c r="G254" s="15"/>
      <c r="H254" s="45"/>
      <c r="I254" s="45"/>
      <c r="J254" s="45"/>
      <c r="K254" s="46"/>
      <c r="L254" s="46"/>
      <c r="M254" s="46"/>
      <c r="N254" s="46"/>
    </row>
    <row r="255" spans="1:14" s="10" customFormat="1">
      <c r="A255" s="13"/>
      <c r="B255" s="13"/>
      <c r="C255" s="13"/>
      <c r="D255" s="14"/>
      <c r="E255" s="15"/>
      <c r="F255" s="121"/>
      <c r="G255" s="15"/>
      <c r="H255" s="45"/>
      <c r="I255" s="45"/>
      <c r="J255" s="45"/>
      <c r="K255" s="46"/>
      <c r="L255" s="46"/>
      <c r="M255" s="46"/>
      <c r="N255" s="46"/>
    </row>
    <row r="256" spans="1:14" s="10" customFormat="1">
      <c r="A256" s="13"/>
      <c r="B256" s="13"/>
      <c r="C256" s="13"/>
      <c r="D256" s="14"/>
      <c r="E256" s="15"/>
      <c r="F256" s="121"/>
      <c r="G256" s="15"/>
      <c r="H256" s="45"/>
      <c r="I256" s="45"/>
      <c r="J256" s="45"/>
      <c r="K256" s="46"/>
      <c r="L256" s="46"/>
      <c r="M256" s="46"/>
      <c r="N256" s="46"/>
    </row>
    <row r="257" spans="1:14" s="10" customFormat="1">
      <c r="A257" s="13"/>
      <c r="B257" s="13"/>
      <c r="C257" s="13"/>
      <c r="D257" s="14"/>
      <c r="E257" s="15"/>
      <c r="F257" s="121"/>
      <c r="G257" s="15"/>
      <c r="H257" s="45"/>
      <c r="I257" s="45"/>
      <c r="J257" s="45"/>
      <c r="K257" s="46"/>
      <c r="L257" s="46"/>
      <c r="M257" s="46"/>
      <c r="N257" s="46"/>
    </row>
    <row r="258" spans="1:14" s="10" customFormat="1">
      <c r="A258" s="13"/>
      <c r="B258" s="13"/>
      <c r="C258" s="13"/>
      <c r="D258" s="14"/>
      <c r="E258" s="15"/>
      <c r="F258" s="121"/>
      <c r="G258" s="15"/>
      <c r="H258" s="45"/>
      <c r="I258" s="45"/>
      <c r="J258" s="45"/>
      <c r="K258" s="46"/>
      <c r="L258" s="46"/>
      <c r="M258" s="46"/>
      <c r="N258" s="46"/>
    </row>
    <row r="259" spans="1:14" s="10" customFormat="1">
      <c r="A259" s="13"/>
      <c r="B259" s="13"/>
      <c r="C259" s="13"/>
      <c r="D259" s="14"/>
      <c r="E259" s="15"/>
      <c r="F259" s="121"/>
      <c r="G259" s="15"/>
      <c r="H259" s="45"/>
      <c r="I259" s="45"/>
      <c r="J259" s="45"/>
      <c r="K259" s="46"/>
      <c r="L259" s="46"/>
      <c r="M259" s="46"/>
      <c r="N259" s="46"/>
    </row>
    <row r="260" spans="1:14" s="10" customFormat="1">
      <c r="A260" s="13"/>
      <c r="B260" s="13"/>
      <c r="C260" s="13"/>
      <c r="D260" s="14"/>
      <c r="E260" s="15"/>
      <c r="F260" s="121"/>
      <c r="G260" s="15"/>
      <c r="H260" s="45"/>
      <c r="I260" s="45"/>
      <c r="J260" s="45"/>
      <c r="K260" s="46"/>
      <c r="L260" s="46"/>
      <c r="M260" s="46"/>
      <c r="N260" s="46"/>
    </row>
    <row r="261" spans="1:14" s="10" customFormat="1">
      <c r="A261" s="13"/>
      <c r="B261" s="13"/>
      <c r="C261" s="13"/>
      <c r="D261" s="14"/>
      <c r="E261" s="15"/>
      <c r="F261" s="121"/>
      <c r="G261" s="15"/>
      <c r="H261" s="45"/>
      <c r="I261" s="45"/>
      <c r="J261" s="45"/>
      <c r="K261" s="46"/>
      <c r="L261" s="46"/>
      <c r="M261" s="46"/>
      <c r="N261" s="46"/>
    </row>
    <row r="262" spans="1:14" s="10" customFormat="1">
      <c r="A262" s="13"/>
      <c r="B262" s="13"/>
      <c r="C262" s="13"/>
      <c r="D262" s="14"/>
      <c r="E262" s="15"/>
      <c r="F262" s="121"/>
      <c r="G262" s="15"/>
      <c r="H262" s="45"/>
      <c r="I262" s="45"/>
      <c r="J262" s="45"/>
      <c r="K262" s="46"/>
      <c r="L262" s="46"/>
      <c r="M262" s="46"/>
      <c r="N262" s="46"/>
    </row>
    <row r="263" spans="1:14" s="10" customFormat="1">
      <c r="A263" s="13"/>
      <c r="B263" s="13"/>
      <c r="C263" s="13"/>
      <c r="D263" s="14"/>
      <c r="E263" s="15"/>
      <c r="F263" s="121"/>
      <c r="G263" s="15"/>
      <c r="H263" s="45"/>
      <c r="I263" s="45"/>
      <c r="J263" s="45"/>
      <c r="K263" s="46"/>
      <c r="L263" s="46"/>
      <c r="M263" s="46"/>
      <c r="N263" s="46"/>
    </row>
    <row r="264" spans="1:14" s="10" customFormat="1">
      <c r="A264" s="13"/>
      <c r="B264" s="13"/>
      <c r="C264" s="13"/>
      <c r="D264" s="14"/>
      <c r="E264" s="15"/>
      <c r="F264" s="121"/>
      <c r="G264" s="15"/>
      <c r="H264" s="45"/>
      <c r="I264" s="45"/>
      <c r="J264" s="45"/>
      <c r="K264" s="46"/>
      <c r="L264" s="46"/>
      <c r="M264" s="46"/>
      <c r="N264" s="46"/>
    </row>
    <row r="265" spans="1:14" s="10" customFormat="1">
      <c r="A265" s="13"/>
      <c r="B265" s="13"/>
      <c r="C265" s="13"/>
      <c r="D265" s="14"/>
      <c r="E265" s="15"/>
      <c r="F265" s="121"/>
      <c r="G265" s="15"/>
      <c r="H265" s="45"/>
      <c r="I265" s="45"/>
      <c r="J265" s="45"/>
      <c r="K265" s="46"/>
      <c r="L265" s="46"/>
      <c r="M265" s="46"/>
      <c r="N265" s="46"/>
    </row>
    <row r="266" spans="1:14" s="10" customFormat="1">
      <c r="A266" s="13"/>
      <c r="B266" s="13"/>
      <c r="C266" s="13"/>
      <c r="D266" s="14"/>
      <c r="E266" s="15"/>
      <c r="F266" s="121"/>
      <c r="G266" s="15"/>
      <c r="H266" s="45"/>
      <c r="I266" s="45"/>
      <c r="J266" s="45"/>
      <c r="K266" s="46"/>
      <c r="L266" s="46"/>
      <c r="M266" s="46"/>
      <c r="N266" s="46"/>
    </row>
    <row r="267" spans="1:14" s="10" customFormat="1">
      <c r="A267" s="13"/>
      <c r="B267" s="13"/>
      <c r="C267" s="13"/>
      <c r="D267" s="14"/>
      <c r="E267" s="15"/>
      <c r="F267" s="121"/>
      <c r="G267" s="15"/>
      <c r="H267" s="45"/>
      <c r="I267" s="45"/>
      <c r="J267" s="45"/>
      <c r="K267" s="46"/>
      <c r="L267" s="46"/>
      <c r="M267" s="46"/>
      <c r="N267" s="46"/>
    </row>
    <row r="268" spans="1:14" s="10" customFormat="1">
      <c r="A268" s="13"/>
      <c r="B268" s="13"/>
      <c r="C268" s="13"/>
      <c r="D268" s="14"/>
      <c r="E268" s="15"/>
      <c r="F268" s="121"/>
      <c r="G268" s="15"/>
      <c r="H268" s="45"/>
      <c r="I268" s="45"/>
      <c r="J268" s="45"/>
      <c r="K268" s="46"/>
      <c r="L268" s="46"/>
      <c r="M268" s="46"/>
      <c r="N268" s="46"/>
    </row>
    <row r="269" spans="1:14" s="10" customFormat="1">
      <c r="A269" s="13"/>
      <c r="B269" s="13"/>
      <c r="C269" s="13"/>
      <c r="D269" s="14"/>
      <c r="E269" s="15"/>
      <c r="F269" s="121"/>
      <c r="G269" s="15"/>
      <c r="H269" s="45"/>
      <c r="I269" s="45"/>
      <c r="J269" s="45"/>
      <c r="K269" s="46"/>
      <c r="L269" s="46"/>
      <c r="M269" s="46"/>
      <c r="N269" s="46"/>
    </row>
    <row r="270" spans="1:14" s="10" customFormat="1">
      <c r="A270" s="13"/>
      <c r="B270" s="13"/>
      <c r="C270" s="13"/>
      <c r="D270" s="14"/>
      <c r="E270" s="15"/>
      <c r="F270" s="121"/>
      <c r="G270" s="15"/>
      <c r="H270" s="45"/>
      <c r="I270" s="45"/>
      <c r="J270" s="45"/>
      <c r="K270" s="46"/>
      <c r="L270" s="46"/>
      <c r="M270" s="46"/>
      <c r="N270" s="46"/>
    </row>
    <row r="271" spans="1:14" s="10" customFormat="1">
      <c r="A271" s="13"/>
      <c r="B271" s="13"/>
      <c r="C271" s="13"/>
      <c r="D271" s="14"/>
      <c r="E271" s="15"/>
      <c r="F271" s="121"/>
      <c r="G271" s="15"/>
      <c r="H271" s="45"/>
      <c r="I271" s="45"/>
      <c r="J271" s="45"/>
      <c r="K271" s="46"/>
      <c r="L271" s="46"/>
      <c r="M271" s="46"/>
      <c r="N271" s="46"/>
    </row>
    <row r="272" spans="1:14" s="10" customFormat="1">
      <c r="A272" s="13"/>
      <c r="B272" s="13"/>
      <c r="C272" s="13"/>
      <c r="D272" s="14"/>
      <c r="E272" s="15"/>
      <c r="F272" s="121"/>
      <c r="G272" s="15"/>
      <c r="H272" s="45"/>
      <c r="I272" s="45"/>
      <c r="J272" s="45"/>
      <c r="K272" s="46"/>
      <c r="L272" s="46"/>
      <c r="M272" s="46"/>
      <c r="N272" s="46"/>
    </row>
    <row r="273" spans="1:14" s="10" customFormat="1">
      <c r="A273" s="13"/>
      <c r="B273" s="13"/>
      <c r="C273" s="13"/>
      <c r="D273" s="14"/>
      <c r="E273" s="15"/>
      <c r="F273" s="121"/>
      <c r="G273" s="15"/>
      <c r="H273" s="45"/>
      <c r="I273" s="45"/>
      <c r="J273" s="45"/>
      <c r="K273" s="46"/>
      <c r="L273" s="46"/>
      <c r="M273" s="46"/>
      <c r="N273" s="46"/>
    </row>
    <row r="274" spans="1:14" s="10" customFormat="1">
      <c r="A274" s="13"/>
      <c r="B274" s="13"/>
      <c r="C274" s="13"/>
      <c r="D274" s="14"/>
      <c r="E274" s="15"/>
      <c r="F274" s="121"/>
      <c r="G274" s="15"/>
      <c r="H274" s="45"/>
      <c r="I274" s="45"/>
      <c r="J274" s="45"/>
      <c r="K274" s="46"/>
      <c r="L274" s="46"/>
      <c r="M274" s="46"/>
      <c r="N274" s="46"/>
    </row>
    <row r="275" spans="1:14" s="10" customFormat="1">
      <c r="A275" s="13"/>
      <c r="B275" s="13"/>
      <c r="C275" s="13"/>
      <c r="D275" s="14"/>
      <c r="E275" s="15"/>
      <c r="F275" s="121"/>
      <c r="G275" s="15"/>
      <c r="H275" s="45"/>
      <c r="I275" s="45"/>
      <c r="J275" s="45"/>
      <c r="K275" s="46"/>
      <c r="L275" s="46"/>
      <c r="M275" s="46"/>
      <c r="N275" s="46"/>
    </row>
    <row r="276" spans="1:14" s="10" customFormat="1">
      <c r="A276" s="13"/>
      <c r="B276" s="13"/>
      <c r="C276" s="13"/>
      <c r="D276" s="14"/>
      <c r="E276" s="15"/>
      <c r="F276" s="121"/>
      <c r="G276" s="15"/>
      <c r="H276" s="45"/>
      <c r="I276" s="45"/>
      <c r="J276" s="45"/>
      <c r="K276" s="46"/>
      <c r="L276" s="46"/>
      <c r="M276" s="46"/>
      <c r="N276" s="46"/>
    </row>
    <row r="277" spans="1:14" s="10" customFormat="1">
      <c r="A277" s="13"/>
      <c r="B277" s="13"/>
      <c r="C277" s="13"/>
      <c r="D277" s="14"/>
      <c r="E277" s="15"/>
      <c r="F277" s="121"/>
      <c r="G277" s="15"/>
      <c r="H277" s="45"/>
      <c r="I277" s="45"/>
      <c r="J277" s="45"/>
      <c r="K277" s="46"/>
      <c r="L277" s="46"/>
      <c r="M277" s="46"/>
      <c r="N277" s="46"/>
    </row>
    <row r="278" spans="1:14" s="10" customFormat="1">
      <c r="A278" s="13"/>
      <c r="B278" s="13"/>
      <c r="C278" s="13"/>
      <c r="D278" s="14"/>
      <c r="E278" s="15"/>
      <c r="F278" s="121"/>
      <c r="G278" s="15"/>
      <c r="H278" s="45"/>
      <c r="I278" s="45"/>
      <c r="J278" s="45"/>
      <c r="K278" s="46"/>
      <c r="L278" s="46"/>
      <c r="M278" s="46"/>
      <c r="N278" s="46"/>
    </row>
    <row r="279" spans="1:14" s="10" customFormat="1">
      <c r="A279" s="13"/>
      <c r="B279" s="13"/>
      <c r="C279" s="13"/>
      <c r="D279" s="14"/>
      <c r="E279" s="15"/>
      <c r="F279" s="121"/>
      <c r="G279" s="15"/>
      <c r="H279" s="45"/>
      <c r="I279" s="45"/>
      <c r="J279" s="45"/>
      <c r="K279" s="46"/>
      <c r="L279" s="46"/>
      <c r="M279" s="46"/>
      <c r="N279" s="46"/>
    </row>
    <row r="280" spans="1:14" s="10" customFormat="1">
      <c r="A280" s="13"/>
      <c r="B280" s="13"/>
      <c r="C280" s="13"/>
      <c r="D280" s="14"/>
      <c r="E280" s="15"/>
      <c r="F280" s="121"/>
      <c r="G280" s="15"/>
      <c r="H280" s="45"/>
      <c r="I280" s="45"/>
      <c r="J280" s="45"/>
      <c r="K280" s="46"/>
      <c r="L280" s="46"/>
      <c r="M280" s="46"/>
      <c r="N280" s="46"/>
    </row>
    <row r="281" spans="1:14" s="10" customFormat="1">
      <c r="A281" s="13"/>
      <c r="B281" s="13"/>
      <c r="C281" s="13"/>
      <c r="D281" s="14"/>
      <c r="E281" s="15"/>
      <c r="F281" s="121"/>
      <c r="G281" s="15"/>
      <c r="H281" s="45"/>
      <c r="I281" s="45"/>
      <c r="J281" s="45"/>
      <c r="K281" s="46"/>
      <c r="L281" s="46"/>
      <c r="M281" s="46"/>
      <c r="N281" s="46"/>
    </row>
    <row r="282" spans="1:14" s="10" customFormat="1">
      <c r="A282" s="13"/>
      <c r="B282" s="13"/>
      <c r="C282" s="13"/>
      <c r="D282" s="14"/>
      <c r="E282" s="15"/>
      <c r="F282" s="121"/>
      <c r="G282" s="15"/>
      <c r="H282" s="45"/>
      <c r="I282" s="45"/>
      <c r="J282" s="45"/>
      <c r="K282" s="46"/>
      <c r="L282" s="46"/>
      <c r="M282" s="46"/>
      <c r="N282" s="46"/>
    </row>
    <row r="283" spans="1:14" s="10" customFormat="1">
      <c r="A283" s="13"/>
      <c r="B283" s="13"/>
      <c r="C283" s="13"/>
      <c r="D283" s="14"/>
      <c r="E283" s="15"/>
      <c r="F283" s="121"/>
      <c r="G283" s="15"/>
      <c r="H283" s="45"/>
      <c r="I283" s="45"/>
      <c r="J283" s="45"/>
      <c r="K283" s="46"/>
      <c r="L283" s="46"/>
      <c r="M283" s="46"/>
      <c r="N283" s="46"/>
    </row>
    <row r="284" spans="1:14" s="10" customFormat="1">
      <c r="A284" s="13"/>
      <c r="B284" s="13"/>
      <c r="C284" s="13"/>
      <c r="D284" s="14"/>
      <c r="E284" s="15"/>
      <c r="F284" s="121"/>
      <c r="G284" s="15"/>
      <c r="H284" s="45"/>
      <c r="I284" s="45"/>
      <c r="J284" s="45"/>
      <c r="K284" s="46"/>
      <c r="L284" s="46"/>
      <c r="M284" s="46"/>
      <c r="N284" s="46"/>
    </row>
    <row r="285" spans="1:14" s="10" customFormat="1">
      <c r="A285" s="13"/>
      <c r="B285" s="13"/>
      <c r="C285" s="13"/>
      <c r="D285" s="14"/>
      <c r="E285" s="15"/>
      <c r="F285" s="121"/>
      <c r="G285" s="15"/>
      <c r="H285" s="45"/>
      <c r="I285" s="45"/>
      <c r="J285" s="45"/>
      <c r="K285" s="46"/>
      <c r="L285" s="46"/>
      <c r="M285" s="46"/>
      <c r="N285" s="46"/>
    </row>
    <row r="286" spans="1:14" s="10" customFormat="1">
      <c r="A286" s="13"/>
      <c r="B286" s="13"/>
      <c r="C286" s="13"/>
      <c r="D286" s="14"/>
      <c r="E286" s="15"/>
      <c r="F286" s="121"/>
      <c r="G286" s="15"/>
      <c r="H286" s="45"/>
      <c r="I286" s="45"/>
      <c r="J286" s="45"/>
      <c r="K286" s="46"/>
      <c r="L286" s="46"/>
      <c r="M286" s="46"/>
      <c r="N286" s="46"/>
    </row>
    <row r="287" spans="1:14" s="10" customFormat="1">
      <c r="A287" s="13"/>
      <c r="B287" s="13"/>
      <c r="C287" s="13"/>
      <c r="D287" s="14"/>
      <c r="E287" s="15"/>
      <c r="F287" s="121"/>
      <c r="G287" s="15"/>
      <c r="H287" s="45"/>
      <c r="I287" s="45"/>
      <c r="J287" s="45"/>
      <c r="K287" s="46"/>
      <c r="L287" s="46"/>
      <c r="M287" s="46"/>
      <c r="N287" s="46"/>
    </row>
    <row r="288" spans="1:14" s="10" customFormat="1">
      <c r="A288" s="13"/>
      <c r="B288" s="13"/>
      <c r="C288" s="13"/>
      <c r="D288" s="14"/>
      <c r="E288" s="15"/>
      <c r="F288" s="121"/>
      <c r="G288" s="15"/>
      <c r="H288" s="45"/>
      <c r="I288" s="45"/>
      <c r="J288" s="45"/>
      <c r="K288" s="46"/>
      <c r="L288" s="46"/>
      <c r="M288" s="46"/>
      <c r="N288" s="46"/>
    </row>
    <row r="289" spans="1:14" s="10" customFormat="1">
      <c r="A289" s="13"/>
      <c r="B289" s="13"/>
      <c r="C289" s="13"/>
      <c r="D289" s="14"/>
      <c r="E289" s="15"/>
      <c r="F289" s="121"/>
      <c r="G289" s="15"/>
      <c r="H289" s="45"/>
      <c r="I289" s="45"/>
      <c r="J289" s="45"/>
      <c r="K289" s="46"/>
      <c r="L289" s="46"/>
      <c r="M289" s="46"/>
      <c r="N289" s="46"/>
    </row>
    <row r="290" spans="1:14" s="10" customFormat="1">
      <c r="A290" s="13"/>
      <c r="B290" s="13"/>
      <c r="C290" s="13"/>
      <c r="D290" s="14"/>
      <c r="E290" s="15"/>
      <c r="F290" s="121"/>
      <c r="G290" s="15"/>
      <c r="H290" s="45"/>
      <c r="I290" s="45"/>
      <c r="J290" s="45"/>
      <c r="K290" s="46"/>
      <c r="L290" s="46"/>
      <c r="M290" s="46"/>
      <c r="N290" s="46"/>
    </row>
    <row r="291" spans="1:14" s="10" customFormat="1">
      <c r="A291" s="13"/>
      <c r="B291" s="13"/>
      <c r="C291" s="13"/>
      <c r="D291" s="14"/>
      <c r="E291" s="15"/>
      <c r="F291" s="121"/>
      <c r="G291" s="15"/>
      <c r="H291" s="45"/>
      <c r="I291" s="45"/>
      <c r="J291" s="45"/>
      <c r="K291" s="46"/>
      <c r="L291" s="46"/>
      <c r="M291" s="46"/>
      <c r="N291" s="46"/>
    </row>
    <row r="292" spans="1:14" s="10" customFormat="1">
      <c r="A292" s="13"/>
      <c r="B292" s="13"/>
      <c r="C292" s="13"/>
      <c r="D292" s="14"/>
      <c r="E292" s="15"/>
      <c r="F292" s="121"/>
      <c r="G292" s="15"/>
      <c r="H292" s="45"/>
      <c r="I292" s="45"/>
      <c r="J292" s="45"/>
      <c r="K292" s="46"/>
      <c r="L292" s="46"/>
      <c r="M292" s="46"/>
      <c r="N292" s="46"/>
    </row>
    <row r="293" spans="1:14" s="10" customFormat="1">
      <c r="A293" s="13"/>
      <c r="B293" s="13"/>
      <c r="C293" s="13"/>
      <c r="D293" s="14"/>
      <c r="E293" s="15"/>
      <c r="F293" s="121"/>
      <c r="G293" s="15"/>
      <c r="H293" s="45"/>
      <c r="I293" s="45"/>
      <c r="J293" s="45"/>
      <c r="K293" s="46"/>
      <c r="L293" s="46"/>
      <c r="M293" s="46"/>
      <c r="N293" s="46"/>
    </row>
    <row r="294" spans="1:14" s="10" customFormat="1">
      <c r="A294" s="13"/>
      <c r="B294" s="13"/>
      <c r="C294" s="13"/>
      <c r="D294" s="14"/>
      <c r="E294" s="15"/>
      <c r="F294" s="121"/>
      <c r="G294" s="15"/>
      <c r="H294" s="45"/>
      <c r="I294" s="45"/>
      <c r="J294" s="45"/>
      <c r="K294" s="46"/>
      <c r="L294" s="46"/>
      <c r="M294" s="46"/>
      <c r="N294" s="46"/>
    </row>
    <row r="295" spans="1:14" s="10" customFormat="1">
      <c r="A295" s="13"/>
      <c r="B295" s="13"/>
      <c r="C295" s="13"/>
      <c r="D295" s="14"/>
      <c r="E295" s="15"/>
      <c r="F295" s="121"/>
      <c r="G295" s="15"/>
      <c r="H295" s="45"/>
      <c r="I295" s="45"/>
      <c r="J295" s="45"/>
      <c r="K295" s="46"/>
      <c r="L295" s="46"/>
      <c r="M295" s="46"/>
      <c r="N295" s="46"/>
    </row>
    <row r="296" spans="1:14" s="10" customFormat="1">
      <c r="A296" s="13"/>
      <c r="B296" s="13"/>
      <c r="C296" s="13"/>
      <c r="D296" s="14"/>
      <c r="E296" s="15"/>
      <c r="F296" s="121"/>
      <c r="G296" s="15"/>
      <c r="H296" s="45"/>
      <c r="I296" s="45"/>
      <c r="J296" s="45"/>
      <c r="K296" s="46"/>
      <c r="L296" s="46"/>
      <c r="M296" s="46"/>
      <c r="N296" s="46"/>
    </row>
    <row r="297" spans="1:14" s="10" customFormat="1">
      <c r="A297" s="13"/>
      <c r="B297" s="13"/>
      <c r="C297" s="13"/>
      <c r="D297" s="14"/>
      <c r="E297" s="15"/>
      <c r="F297" s="121"/>
      <c r="G297" s="15"/>
      <c r="H297" s="45"/>
      <c r="I297" s="45"/>
      <c r="J297" s="45"/>
      <c r="K297" s="46"/>
      <c r="L297" s="46"/>
      <c r="M297" s="46"/>
      <c r="N297" s="46"/>
    </row>
    <row r="298" spans="1:14" s="10" customFormat="1">
      <c r="A298" s="13"/>
      <c r="B298" s="13"/>
      <c r="C298" s="13"/>
      <c r="D298" s="14"/>
      <c r="E298" s="15"/>
      <c r="F298" s="121"/>
      <c r="G298" s="15"/>
      <c r="H298" s="45"/>
      <c r="I298" s="45"/>
      <c r="J298" s="45"/>
      <c r="K298" s="46"/>
      <c r="L298" s="46"/>
      <c r="M298" s="46"/>
      <c r="N298" s="46"/>
    </row>
    <row r="299" spans="1:14" s="10" customFormat="1">
      <c r="A299" s="13"/>
      <c r="B299" s="13"/>
      <c r="C299" s="13"/>
      <c r="D299" s="14"/>
      <c r="E299" s="15"/>
      <c r="F299" s="121"/>
      <c r="G299" s="15"/>
      <c r="H299" s="45"/>
      <c r="I299" s="45"/>
      <c r="J299" s="45"/>
      <c r="K299" s="46"/>
      <c r="L299" s="46"/>
      <c r="M299" s="46"/>
      <c r="N299" s="46"/>
    </row>
    <row r="300" spans="1:14" s="10" customFormat="1">
      <c r="A300" s="13"/>
      <c r="B300" s="13"/>
      <c r="C300" s="13"/>
      <c r="D300" s="14"/>
      <c r="E300" s="15"/>
      <c r="F300" s="121"/>
      <c r="G300" s="15"/>
      <c r="H300" s="45"/>
      <c r="I300" s="45"/>
      <c r="J300" s="45"/>
      <c r="K300" s="46"/>
      <c r="L300" s="46"/>
      <c r="M300" s="46"/>
      <c r="N300" s="46"/>
    </row>
    <row r="301" spans="1:14" s="10" customFormat="1">
      <c r="A301" s="13"/>
      <c r="B301" s="13"/>
      <c r="C301" s="13"/>
      <c r="D301" s="14"/>
      <c r="E301" s="15"/>
      <c r="F301" s="121"/>
      <c r="G301" s="15"/>
      <c r="H301" s="45"/>
      <c r="I301" s="45"/>
      <c r="J301" s="45"/>
      <c r="K301" s="46"/>
      <c r="L301" s="46"/>
      <c r="M301" s="46"/>
      <c r="N301" s="46"/>
    </row>
    <row r="302" spans="1:14" s="10" customFormat="1">
      <c r="A302" s="13"/>
      <c r="B302" s="13"/>
      <c r="C302" s="13"/>
      <c r="D302" s="14"/>
      <c r="E302" s="15"/>
      <c r="F302" s="121"/>
      <c r="G302" s="15"/>
      <c r="H302" s="45"/>
      <c r="I302" s="45"/>
      <c r="J302" s="45"/>
      <c r="K302" s="46"/>
      <c r="L302" s="46"/>
      <c r="M302" s="46"/>
      <c r="N302" s="46"/>
    </row>
    <row r="303" spans="1:14" s="10" customFormat="1">
      <c r="A303" s="13"/>
      <c r="B303" s="13"/>
      <c r="C303" s="13"/>
      <c r="D303" s="14"/>
      <c r="E303" s="15"/>
      <c r="F303" s="121"/>
      <c r="G303" s="15"/>
      <c r="H303" s="45"/>
      <c r="I303" s="45"/>
      <c r="J303" s="45"/>
      <c r="K303" s="46"/>
      <c r="L303" s="46"/>
      <c r="M303" s="46"/>
      <c r="N303" s="46"/>
    </row>
    <row r="304" spans="1:14" s="10" customFormat="1">
      <c r="A304" s="13"/>
      <c r="B304" s="13"/>
      <c r="C304" s="13"/>
      <c r="D304" s="14"/>
      <c r="E304" s="15"/>
      <c r="F304" s="121"/>
      <c r="G304" s="15"/>
      <c r="H304" s="45"/>
      <c r="I304" s="45"/>
      <c r="J304" s="45"/>
      <c r="K304" s="46"/>
      <c r="L304" s="46"/>
      <c r="M304" s="46"/>
      <c r="N304" s="46"/>
    </row>
    <row r="305" spans="1:14" s="10" customFormat="1">
      <c r="A305" s="13"/>
      <c r="B305" s="13"/>
      <c r="C305" s="13"/>
      <c r="D305" s="14"/>
      <c r="E305" s="15"/>
      <c r="F305" s="121"/>
      <c r="G305" s="15"/>
      <c r="H305" s="45"/>
      <c r="I305" s="45"/>
      <c r="J305" s="45"/>
      <c r="K305" s="46"/>
      <c r="L305" s="46"/>
      <c r="M305" s="46"/>
      <c r="N305" s="46"/>
    </row>
    <row r="306" spans="1:14" s="10" customFormat="1">
      <c r="A306" s="13"/>
      <c r="B306" s="13"/>
      <c r="C306" s="13"/>
      <c r="D306" s="14"/>
      <c r="E306" s="15"/>
      <c r="F306" s="121"/>
      <c r="G306" s="15"/>
      <c r="H306" s="45"/>
      <c r="I306" s="45"/>
      <c r="J306" s="45"/>
      <c r="K306" s="46"/>
      <c r="L306" s="46"/>
      <c r="M306" s="46"/>
      <c r="N306" s="46"/>
    </row>
    <row r="307" spans="1:14" s="10" customFormat="1">
      <c r="A307" s="13"/>
      <c r="B307" s="13"/>
      <c r="C307" s="13"/>
      <c r="D307" s="14"/>
      <c r="E307" s="15"/>
      <c r="F307" s="121"/>
      <c r="G307" s="15"/>
      <c r="H307" s="45"/>
      <c r="I307" s="45"/>
      <c r="J307" s="45"/>
      <c r="K307" s="46"/>
      <c r="L307" s="46"/>
      <c r="M307" s="46"/>
      <c r="N307" s="46"/>
    </row>
    <row r="308" spans="1:14" s="10" customFormat="1">
      <c r="A308" s="13"/>
      <c r="B308" s="13"/>
      <c r="C308" s="13"/>
      <c r="D308" s="14"/>
      <c r="E308" s="15"/>
      <c r="F308" s="121"/>
      <c r="G308" s="15"/>
      <c r="H308" s="45"/>
      <c r="I308" s="45"/>
      <c r="J308" s="45"/>
      <c r="K308" s="46"/>
      <c r="L308" s="46"/>
      <c r="M308" s="46"/>
      <c r="N308" s="46"/>
    </row>
    <row r="309" spans="1:14" s="10" customFormat="1">
      <c r="A309" s="13"/>
      <c r="B309" s="13"/>
      <c r="C309" s="13"/>
      <c r="D309" s="14"/>
      <c r="E309" s="15"/>
      <c r="F309" s="121"/>
      <c r="G309" s="15"/>
      <c r="H309" s="45"/>
      <c r="I309" s="45"/>
      <c r="J309" s="45"/>
      <c r="K309" s="46"/>
      <c r="L309" s="46"/>
      <c r="M309" s="46"/>
      <c r="N309" s="46"/>
    </row>
    <row r="310" spans="1:14" s="10" customFormat="1">
      <c r="A310" s="13"/>
      <c r="B310" s="13"/>
      <c r="C310" s="13"/>
      <c r="D310" s="14"/>
      <c r="E310" s="15"/>
      <c r="F310" s="121"/>
      <c r="G310" s="15"/>
      <c r="H310" s="45"/>
      <c r="I310" s="45"/>
      <c r="J310" s="45"/>
      <c r="K310" s="46"/>
      <c r="L310" s="46"/>
      <c r="M310" s="46"/>
      <c r="N310" s="46"/>
    </row>
    <row r="311" spans="1:14" s="10" customFormat="1">
      <c r="A311" s="13"/>
      <c r="B311" s="13"/>
      <c r="C311" s="13"/>
      <c r="D311" s="14"/>
      <c r="E311" s="15"/>
      <c r="F311" s="121"/>
      <c r="G311" s="15"/>
      <c r="H311" s="45"/>
      <c r="I311" s="45"/>
      <c r="J311" s="45"/>
      <c r="K311" s="46"/>
      <c r="L311" s="46"/>
      <c r="M311" s="46"/>
      <c r="N311" s="46"/>
    </row>
    <row r="312" spans="1:14" s="10" customFormat="1">
      <c r="A312" s="13"/>
      <c r="B312" s="13"/>
      <c r="C312" s="13"/>
      <c r="D312" s="14"/>
      <c r="E312" s="15"/>
      <c r="F312" s="121"/>
      <c r="G312" s="15"/>
      <c r="H312" s="45"/>
      <c r="I312" s="45"/>
      <c r="J312" s="45"/>
      <c r="K312" s="46"/>
      <c r="L312" s="46"/>
      <c r="M312" s="46"/>
      <c r="N312" s="46"/>
    </row>
    <row r="313" spans="1:14" s="10" customFormat="1">
      <c r="A313" s="13"/>
      <c r="B313" s="13"/>
      <c r="C313" s="13"/>
      <c r="D313" s="14"/>
      <c r="E313" s="15"/>
      <c r="F313" s="121"/>
      <c r="G313" s="15"/>
      <c r="H313" s="45"/>
      <c r="I313" s="45"/>
      <c r="J313" s="45"/>
      <c r="K313" s="46"/>
      <c r="L313" s="46"/>
      <c r="M313" s="46"/>
      <c r="N313" s="46"/>
    </row>
    <row r="314" spans="1:14" s="10" customFormat="1">
      <c r="A314" s="13"/>
      <c r="B314" s="13"/>
      <c r="C314" s="13"/>
      <c r="D314" s="14"/>
      <c r="E314" s="15"/>
      <c r="F314" s="121"/>
      <c r="G314" s="15"/>
      <c r="H314" s="45"/>
      <c r="I314" s="45"/>
      <c r="J314" s="45"/>
      <c r="K314" s="46"/>
      <c r="L314" s="46"/>
      <c r="M314" s="46"/>
      <c r="N314" s="46"/>
    </row>
    <row r="315" spans="1:14" s="10" customFormat="1">
      <c r="A315" s="13"/>
      <c r="B315" s="13"/>
      <c r="C315" s="13"/>
      <c r="D315" s="14"/>
      <c r="E315" s="15"/>
      <c r="F315" s="121"/>
      <c r="G315" s="15"/>
      <c r="H315" s="45"/>
      <c r="I315" s="45"/>
      <c r="J315" s="45"/>
      <c r="K315" s="46"/>
      <c r="L315" s="46"/>
      <c r="M315" s="46"/>
      <c r="N315" s="46"/>
    </row>
    <row r="316" spans="1:14" s="10" customFormat="1">
      <c r="A316" s="13"/>
      <c r="B316" s="13"/>
      <c r="C316" s="13"/>
      <c r="D316" s="14"/>
      <c r="E316" s="15"/>
      <c r="F316" s="121"/>
      <c r="G316" s="15"/>
      <c r="H316" s="45"/>
      <c r="I316" s="45"/>
      <c r="J316" s="45"/>
      <c r="K316" s="46"/>
      <c r="L316" s="46"/>
      <c r="M316" s="46"/>
      <c r="N316" s="46"/>
    </row>
    <row r="317" spans="1:14" s="10" customFormat="1">
      <c r="A317" s="13"/>
      <c r="B317" s="13"/>
      <c r="C317" s="13"/>
      <c r="D317" s="14"/>
      <c r="E317" s="15"/>
      <c r="F317" s="121"/>
      <c r="G317" s="15"/>
      <c r="H317" s="45"/>
      <c r="I317" s="45"/>
      <c r="J317" s="45"/>
      <c r="K317" s="46"/>
      <c r="L317" s="46"/>
      <c r="M317" s="46"/>
      <c r="N317" s="46"/>
    </row>
    <row r="318" spans="1:14" s="10" customFormat="1">
      <c r="A318" s="13"/>
      <c r="B318" s="13"/>
      <c r="C318" s="13"/>
      <c r="D318" s="14"/>
      <c r="E318" s="15"/>
      <c r="F318" s="121"/>
      <c r="G318" s="15"/>
      <c r="H318" s="45"/>
      <c r="I318" s="45"/>
      <c r="J318" s="45"/>
      <c r="K318" s="46"/>
      <c r="L318" s="46"/>
      <c r="M318" s="46"/>
      <c r="N318" s="46"/>
    </row>
    <row r="319" spans="1:14" s="10" customFormat="1">
      <c r="A319" s="13"/>
      <c r="B319" s="13"/>
      <c r="C319" s="13"/>
      <c r="D319" s="14"/>
      <c r="E319" s="15"/>
      <c r="F319" s="121"/>
      <c r="G319" s="15"/>
      <c r="H319" s="45"/>
      <c r="I319" s="45"/>
      <c r="J319" s="45"/>
      <c r="K319" s="46"/>
      <c r="L319" s="46"/>
      <c r="M319" s="46"/>
      <c r="N319" s="46"/>
    </row>
    <row r="320" spans="1:14" s="10" customFormat="1">
      <c r="A320" s="13"/>
      <c r="B320" s="13"/>
      <c r="C320" s="13"/>
      <c r="D320" s="14"/>
      <c r="E320" s="15"/>
      <c r="F320" s="121"/>
      <c r="G320" s="15"/>
      <c r="H320" s="45"/>
      <c r="I320" s="45"/>
      <c r="J320" s="45"/>
      <c r="K320" s="46"/>
      <c r="L320" s="46"/>
      <c r="M320" s="46"/>
      <c r="N320" s="46"/>
    </row>
    <row r="321" spans="1:14" s="10" customFormat="1">
      <c r="A321" s="13"/>
      <c r="B321" s="13"/>
      <c r="C321" s="13"/>
      <c r="D321" s="14"/>
      <c r="E321" s="15"/>
      <c r="F321" s="121"/>
      <c r="G321" s="15"/>
      <c r="H321" s="45"/>
      <c r="I321" s="45"/>
      <c r="J321" s="45"/>
      <c r="K321" s="46"/>
      <c r="L321" s="46"/>
      <c r="M321" s="46"/>
      <c r="N321" s="46"/>
    </row>
    <row r="322" spans="1:14" s="10" customFormat="1">
      <c r="A322" s="13"/>
      <c r="B322" s="13"/>
      <c r="C322" s="13"/>
      <c r="D322" s="14"/>
      <c r="E322" s="15"/>
      <c r="F322" s="121"/>
      <c r="G322" s="15"/>
      <c r="H322" s="45"/>
      <c r="I322" s="45"/>
      <c r="J322" s="45"/>
      <c r="K322" s="46"/>
      <c r="L322" s="46"/>
      <c r="M322" s="46"/>
      <c r="N322" s="46"/>
    </row>
    <row r="323" spans="1:14" s="10" customFormat="1">
      <c r="A323" s="13"/>
      <c r="B323" s="13"/>
      <c r="C323" s="13"/>
      <c r="D323" s="14"/>
      <c r="E323" s="15"/>
      <c r="F323" s="121"/>
      <c r="G323" s="15"/>
      <c r="H323" s="45"/>
      <c r="I323" s="45"/>
      <c r="J323" s="45"/>
      <c r="K323" s="46"/>
      <c r="L323" s="46"/>
      <c r="M323" s="46"/>
      <c r="N323" s="46"/>
    </row>
    <row r="324" spans="1:14" s="10" customFormat="1">
      <c r="A324" s="13"/>
      <c r="B324" s="13"/>
      <c r="C324" s="13"/>
      <c r="D324" s="14"/>
      <c r="E324" s="15"/>
      <c r="F324" s="121"/>
      <c r="G324" s="15"/>
      <c r="H324" s="45"/>
      <c r="I324" s="45"/>
      <c r="J324" s="45"/>
      <c r="K324" s="46"/>
      <c r="L324" s="46"/>
      <c r="M324" s="46"/>
      <c r="N324" s="46"/>
    </row>
    <row r="325" spans="1:14" s="10" customFormat="1">
      <c r="A325" s="13"/>
      <c r="B325" s="13"/>
      <c r="C325" s="13"/>
      <c r="D325" s="14"/>
      <c r="E325" s="15"/>
      <c r="F325" s="121"/>
      <c r="G325" s="15"/>
      <c r="H325" s="45"/>
      <c r="I325" s="45"/>
      <c r="J325" s="45"/>
      <c r="K325" s="46"/>
      <c r="L325" s="46"/>
      <c r="M325" s="46"/>
      <c r="N325" s="46"/>
    </row>
    <row r="326" spans="1:14" s="10" customFormat="1">
      <c r="A326" s="13"/>
      <c r="B326" s="13"/>
      <c r="C326" s="13"/>
      <c r="D326" s="14"/>
      <c r="E326" s="15"/>
      <c r="F326" s="121"/>
      <c r="G326" s="15"/>
      <c r="H326" s="45"/>
      <c r="I326" s="45"/>
      <c r="J326" s="45"/>
      <c r="K326" s="46"/>
      <c r="L326" s="46"/>
      <c r="M326" s="46"/>
      <c r="N326" s="46"/>
    </row>
    <row r="327" spans="1:14" s="10" customFormat="1">
      <c r="A327" s="13"/>
      <c r="B327" s="13"/>
      <c r="C327" s="13"/>
      <c r="D327" s="14"/>
      <c r="E327" s="15"/>
      <c r="F327" s="121"/>
      <c r="G327" s="15"/>
      <c r="H327" s="45"/>
      <c r="I327" s="45"/>
      <c r="J327" s="45"/>
      <c r="K327" s="46"/>
      <c r="L327" s="46"/>
      <c r="M327" s="46"/>
      <c r="N327" s="46"/>
    </row>
    <row r="328" spans="1:14" s="10" customFormat="1">
      <c r="A328" s="13"/>
      <c r="B328" s="13"/>
      <c r="C328" s="13"/>
      <c r="D328" s="14"/>
      <c r="E328" s="15"/>
      <c r="F328" s="121"/>
      <c r="G328" s="15"/>
      <c r="H328" s="45"/>
      <c r="I328" s="45"/>
      <c r="J328" s="45"/>
      <c r="K328" s="46"/>
      <c r="L328" s="46"/>
      <c r="M328" s="46"/>
      <c r="N328" s="46"/>
    </row>
    <row r="329" spans="1:14" s="10" customFormat="1">
      <c r="A329" s="13"/>
      <c r="B329" s="13"/>
      <c r="C329" s="13"/>
      <c r="D329" s="14"/>
      <c r="E329" s="15"/>
      <c r="F329" s="121"/>
      <c r="G329" s="15"/>
      <c r="H329" s="45"/>
      <c r="I329" s="45"/>
      <c r="J329" s="45"/>
      <c r="K329" s="46"/>
      <c r="L329" s="46"/>
      <c r="M329" s="46"/>
      <c r="N329" s="46"/>
    </row>
    <row r="330" spans="1:14" s="10" customFormat="1">
      <c r="A330" s="13"/>
      <c r="B330" s="13"/>
      <c r="C330" s="13"/>
      <c r="D330" s="14"/>
      <c r="E330" s="15"/>
      <c r="F330" s="121"/>
      <c r="G330" s="15"/>
      <c r="H330" s="45"/>
      <c r="I330" s="45"/>
      <c r="J330" s="45"/>
      <c r="K330" s="46"/>
      <c r="L330" s="46"/>
      <c r="M330" s="46"/>
      <c r="N330" s="46"/>
    </row>
    <row r="331" spans="1:14" s="10" customFormat="1">
      <c r="A331" s="13"/>
      <c r="B331" s="13"/>
      <c r="C331" s="13"/>
      <c r="D331" s="14"/>
      <c r="E331" s="15"/>
      <c r="F331" s="121"/>
      <c r="G331" s="15"/>
      <c r="H331" s="45"/>
      <c r="I331" s="45"/>
      <c r="J331" s="45"/>
      <c r="K331" s="46"/>
      <c r="L331" s="46"/>
      <c r="M331" s="46"/>
      <c r="N331" s="46"/>
    </row>
    <row r="332" spans="1:14" s="10" customFormat="1">
      <c r="A332" s="13"/>
      <c r="B332" s="13"/>
      <c r="C332" s="13"/>
      <c r="D332" s="14"/>
      <c r="E332" s="15"/>
      <c r="F332" s="121"/>
      <c r="G332" s="15"/>
      <c r="H332" s="45"/>
      <c r="I332" s="45"/>
      <c r="J332" s="45"/>
      <c r="K332" s="46"/>
      <c r="L332" s="46"/>
      <c r="M332" s="46"/>
      <c r="N332" s="46"/>
    </row>
    <row r="333" spans="1:14" s="10" customFormat="1">
      <c r="A333" s="13"/>
      <c r="B333" s="13"/>
      <c r="C333" s="13"/>
      <c r="D333" s="14"/>
      <c r="E333" s="15"/>
      <c r="F333" s="121"/>
      <c r="G333" s="15"/>
      <c r="H333" s="45"/>
      <c r="I333" s="45"/>
      <c r="J333" s="45"/>
      <c r="K333" s="46"/>
      <c r="L333" s="46"/>
      <c r="M333" s="46"/>
      <c r="N333" s="46"/>
    </row>
    <row r="334" spans="1:14" s="10" customFormat="1">
      <c r="A334" s="13"/>
      <c r="B334" s="13"/>
      <c r="C334" s="13"/>
      <c r="D334" s="14"/>
      <c r="E334" s="15"/>
      <c r="F334" s="121"/>
      <c r="G334" s="15"/>
      <c r="H334" s="45"/>
      <c r="I334" s="45"/>
      <c r="J334" s="45"/>
      <c r="K334" s="46"/>
      <c r="L334" s="46"/>
      <c r="M334" s="46"/>
      <c r="N334" s="46"/>
    </row>
    <row r="335" spans="1:14" s="10" customFormat="1">
      <c r="A335" s="13"/>
      <c r="B335" s="13"/>
      <c r="C335" s="13"/>
      <c r="D335" s="14"/>
      <c r="E335" s="15"/>
      <c r="F335" s="121"/>
      <c r="G335" s="15"/>
      <c r="H335" s="45"/>
      <c r="I335" s="45"/>
      <c r="J335" s="45"/>
      <c r="K335" s="46"/>
      <c r="L335" s="46"/>
      <c r="M335" s="46"/>
      <c r="N335" s="46"/>
    </row>
    <row r="336" spans="1:14" s="10" customFormat="1">
      <c r="A336" s="13"/>
      <c r="B336" s="13"/>
      <c r="C336" s="13"/>
      <c r="D336" s="14"/>
      <c r="E336" s="15"/>
      <c r="F336" s="121"/>
      <c r="G336" s="15"/>
      <c r="H336" s="45"/>
      <c r="I336" s="45"/>
      <c r="J336" s="45"/>
      <c r="K336" s="46"/>
      <c r="L336" s="46"/>
      <c r="M336" s="46"/>
      <c r="N336" s="46"/>
    </row>
    <row r="337" spans="1:14" s="10" customFormat="1">
      <c r="A337" s="13"/>
      <c r="B337" s="13"/>
      <c r="C337" s="13"/>
      <c r="D337" s="14"/>
      <c r="E337" s="15"/>
      <c r="F337" s="121"/>
      <c r="G337" s="15"/>
      <c r="H337" s="45"/>
      <c r="I337" s="45"/>
      <c r="J337" s="45"/>
      <c r="K337" s="46"/>
      <c r="L337" s="46"/>
      <c r="M337" s="46"/>
      <c r="N337" s="46"/>
    </row>
    <row r="338" spans="1:14" s="10" customFormat="1">
      <c r="A338" s="13"/>
      <c r="B338" s="13"/>
      <c r="C338" s="13"/>
      <c r="D338" s="14"/>
      <c r="E338" s="15"/>
      <c r="F338" s="121"/>
      <c r="G338" s="15"/>
      <c r="H338" s="45"/>
      <c r="I338" s="45"/>
      <c r="J338" s="45"/>
      <c r="K338" s="46"/>
      <c r="L338" s="46"/>
      <c r="M338" s="46"/>
      <c r="N338" s="46"/>
    </row>
    <row r="339" spans="1:14" s="10" customFormat="1">
      <c r="A339" s="13"/>
      <c r="B339" s="13"/>
      <c r="C339" s="13"/>
      <c r="D339" s="14"/>
      <c r="E339" s="15"/>
      <c r="F339" s="121"/>
      <c r="G339" s="15"/>
      <c r="H339" s="45"/>
      <c r="I339" s="45"/>
      <c r="J339" s="45"/>
      <c r="K339" s="46"/>
      <c r="L339" s="46"/>
      <c r="M339" s="46"/>
      <c r="N339" s="46"/>
    </row>
    <row r="340" spans="1:14" s="10" customFormat="1">
      <c r="A340" s="13"/>
      <c r="B340" s="13"/>
      <c r="C340" s="13"/>
      <c r="D340" s="14"/>
      <c r="E340" s="15"/>
      <c r="F340" s="121"/>
      <c r="G340" s="15"/>
      <c r="H340" s="45"/>
      <c r="I340" s="45"/>
      <c r="J340" s="45"/>
      <c r="K340" s="46"/>
      <c r="L340" s="46"/>
      <c r="M340" s="46"/>
      <c r="N340" s="46"/>
    </row>
    <row r="341" spans="1:14" s="10" customFormat="1">
      <c r="A341" s="13"/>
      <c r="B341" s="13"/>
      <c r="C341" s="13"/>
      <c r="D341" s="14"/>
      <c r="E341" s="15"/>
      <c r="F341" s="121"/>
      <c r="G341" s="15"/>
      <c r="H341" s="45"/>
      <c r="I341" s="45"/>
      <c r="J341" s="45"/>
      <c r="K341" s="46"/>
      <c r="L341" s="46"/>
      <c r="M341" s="46"/>
      <c r="N341" s="46"/>
    </row>
    <row r="342" spans="1:14" s="10" customFormat="1">
      <c r="A342" s="13"/>
      <c r="B342" s="13"/>
      <c r="C342" s="13"/>
      <c r="D342" s="14"/>
      <c r="E342" s="15"/>
      <c r="F342" s="121"/>
      <c r="G342" s="15"/>
      <c r="H342" s="45"/>
      <c r="I342" s="45"/>
      <c r="J342" s="45"/>
      <c r="K342" s="46"/>
      <c r="L342" s="46"/>
      <c r="M342" s="46"/>
      <c r="N342" s="46"/>
    </row>
    <row r="343" spans="1:14" s="10" customFormat="1">
      <c r="A343" s="13"/>
      <c r="B343" s="13"/>
      <c r="C343" s="13"/>
      <c r="D343" s="14"/>
      <c r="E343" s="15"/>
      <c r="F343" s="121"/>
      <c r="G343" s="15"/>
      <c r="H343" s="45"/>
      <c r="I343" s="45"/>
      <c r="J343" s="45"/>
      <c r="K343" s="46"/>
      <c r="L343" s="46"/>
      <c r="M343" s="46"/>
      <c r="N343" s="46"/>
    </row>
    <row r="344" spans="1:14" s="10" customFormat="1">
      <c r="A344" s="13"/>
      <c r="B344" s="13"/>
      <c r="C344" s="13"/>
      <c r="D344" s="14"/>
      <c r="E344" s="15"/>
      <c r="F344" s="121"/>
      <c r="G344" s="15"/>
      <c r="H344" s="45"/>
      <c r="I344" s="45"/>
      <c r="J344" s="45"/>
      <c r="K344" s="46"/>
      <c r="L344" s="46"/>
      <c r="M344" s="46"/>
      <c r="N344" s="46"/>
    </row>
    <row r="345" spans="1:14" s="10" customFormat="1">
      <c r="A345" s="13"/>
      <c r="B345" s="13"/>
      <c r="C345" s="13"/>
      <c r="D345" s="14"/>
      <c r="E345" s="15"/>
      <c r="F345" s="121"/>
      <c r="G345" s="15"/>
      <c r="H345" s="45"/>
      <c r="I345" s="45"/>
      <c r="J345" s="45"/>
      <c r="K345" s="46"/>
      <c r="L345" s="46"/>
      <c r="M345" s="46"/>
      <c r="N345" s="46"/>
    </row>
    <row r="346" spans="1:14" s="10" customFormat="1">
      <c r="A346" s="13"/>
      <c r="B346" s="13"/>
      <c r="C346" s="13"/>
      <c r="D346" s="14"/>
      <c r="E346" s="15"/>
      <c r="F346" s="121"/>
      <c r="G346" s="15"/>
      <c r="H346" s="45"/>
      <c r="I346" s="45"/>
      <c r="J346" s="45"/>
      <c r="K346" s="46"/>
      <c r="L346" s="46"/>
      <c r="M346" s="46"/>
      <c r="N346" s="46"/>
    </row>
    <row r="347" spans="1:14" s="10" customFormat="1">
      <c r="A347" s="13"/>
      <c r="B347" s="13"/>
      <c r="C347" s="13"/>
      <c r="D347" s="14"/>
      <c r="E347" s="15"/>
      <c r="F347" s="121"/>
      <c r="G347" s="15"/>
      <c r="H347" s="45"/>
      <c r="I347" s="45"/>
      <c r="J347" s="45"/>
      <c r="K347" s="46"/>
      <c r="L347" s="46"/>
      <c r="M347" s="46"/>
      <c r="N347" s="46"/>
    </row>
    <row r="348" spans="1:14" s="10" customFormat="1">
      <c r="A348" s="13"/>
      <c r="B348" s="13"/>
      <c r="C348" s="13"/>
      <c r="D348" s="14"/>
      <c r="E348" s="15"/>
      <c r="F348" s="121"/>
      <c r="G348" s="15"/>
      <c r="H348" s="45"/>
      <c r="I348" s="45"/>
      <c r="J348" s="45"/>
      <c r="K348" s="46"/>
      <c r="L348" s="46"/>
      <c r="M348" s="46"/>
      <c r="N348" s="46"/>
    </row>
    <row r="349" spans="1:14" s="10" customFormat="1">
      <c r="A349" s="13"/>
      <c r="B349" s="13"/>
      <c r="C349" s="13"/>
      <c r="D349" s="14"/>
      <c r="E349" s="15"/>
      <c r="F349" s="121"/>
      <c r="G349" s="15"/>
      <c r="H349" s="45"/>
      <c r="I349" s="45"/>
      <c r="J349" s="45"/>
      <c r="K349" s="46"/>
      <c r="L349" s="46"/>
      <c r="M349" s="46"/>
      <c r="N349" s="46"/>
    </row>
    <row r="350" spans="1:14" s="10" customFormat="1">
      <c r="A350" s="13"/>
      <c r="B350" s="13"/>
      <c r="C350" s="13"/>
      <c r="D350" s="14"/>
      <c r="E350" s="15"/>
      <c r="F350" s="121"/>
      <c r="G350" s="15"/>
      <c r="H350" s="45"/>
      <c r="I350" s="45"/>
      <c r="J350" s="45"/>
      <c r="K350" s="46"/>
      <c r="L350" s="46"/>
      <c r="M350" s="46"/>
      <c r="N350" s="46"/>
    </row>
    <row r="351" spans="1:14" s="10" customFormat="1">
      <c r="A351" s="13"/>
      <c r="B351" s="13"/>
      <c r="C351" s="13"/>
      <c r="D351" s="14"/>
      <c r="E351" s="15"/>
      <c r="F351" s="121"/>
      <c r="G351" s="15"/>
      <c r="H351" s="45"/>
      <c r="I351" s="45"/>
      <c r="J351" s="45"/>
      <c r="K351" s="46"/>
      <c r="L351" s="46"/>
      <c r="M351" s="46"/>
      <c r="N351" s="46"/>
    </row>
    <row r="352" spans="1:14" s="10" customFormat="1">
      <c r="A352" s="13"/>
      <c r="B352" s="13"/>
      <c r="C352" s="13"/>
      <c r="D352" s="14"/>
      <c r="E352" s="15"/>
      <c r="F352" s="121"/>
      <c r="G352" s="15"/>
      <c r="H352" s="45"/>
      <c r="I352" s="45"/>
      <c r="J352" s="45"/>
      <c r="K352" s="46"/>
      <c r="L352" s="46"/>
      <c r="M352" s="46"/>
      <c r="N352" s="46"/>
    </row>
    <row r="353" spans="1:14" s="10" customFormat="1">
      <c r="A353" s="13"/>
      <c r="B353" s="13"/>
      <c r="C353" s="13"/>
      <c r="D353" s="14"/>
      <c r="E353" s="15"/>
      <c r="F353" s="121"/>
      <c r="G353" s="15"/>
      <c r="H353" s="45"/>
      <c r="I353" s="45"/>
      <c r="J353" s="45"/>
      <c r="K353" s="46"/>
      <c r="L353" s="46"/>
      <c r="M353" s="46"/>
      <c r="N353" s="46"/>
    </row>
    <row r="354" spans="1:14" s="10" customFormat="1">
      <c r="A354" s="13"/>
      <c r="B354" s="13"/>
      <c r="C354" s="13"/>
      <c r="D354" s="14"/>
      <c r="E354" s="15"/>
      <c r="F354" s="121"/>
      <c r="G354" s="15"/>
      <c r="H354" s="45"/>
      <c r="I354" s="45"/>
      <c r="J354" s="45"/>
      <c r="K354" s="46"/>
      <c r="L354" s="46"/>
      <c r="M354" s="46"/>
      <c r="N354" s="46"/>
    </row>
    <row r="355" spans="1:14" s="10" customFormat="1">
      <c r="A355" s="13"/>
      <c r="B355" s="13"/>
      <c r="C355" s="13"/>
      <c r="D355" s="14"/>
      <c r="E355" s="15"/>
      <c r="F355" s="121"/>
      <c r="G355" s="15"/>
      <c r="H355" s="45"/>
      <c r="I355" s="45"/>
      <c r="J355" s="45"/>
      <c r="K355" s="46"/>
      <c r="L355" s="46"/>
      <c r="M355" s="46"/>
      <c r="N355" s="46"/>
    </row>
    <row r="356" spans="1:14" s="10" customFormat="1">
      <c r="A356" s="13"/>
      <c r="B356" s="13"/>
      <c r="C356" s="13"/>
      <c r="D356" s="14"/>
      <c r="E356" s="15"/>
      <c r="F356" s="121"/>
      <c r="G356" s="15"/>
      <c r="H356" s="45"/>
      <c r="I356" s="45"/>
      <c r="J356" s="45"/>
      <c r="K356" s="46"/>
      <c r="L356" s="46"/>
      <c r="M356" s="46"/>
      <c r="N356" s="46"/>
    </row>
    <row r="357" spans="1:14" s="10" customFormat="1">
      <c r="A357" s="13"/>
      <c r="B357" s="13"/>
      <c r="C357" s="13"/>
      <c r="D357" s="14"/>
      <c r="E357" s="15"/>
      <c r="F357" s="121"/>
      <c r="G357" s="15"/>
      <c r="H357" s="45"/>
      <c r="I357" s="45"/>
      <c r="J357" s="45"/>
      <c r="K357" s="46"/>
      <c r="L357" s="46"/>
      <c r="M357" s="46"/>
      <c r="N357" s="46"/>
    </row>
    <row r="358" spans="1:14" s="10" customFormat="1">
      <c r="A358" s="13"/>
      <c r="B358" s="13"/>
      <c r="C358" s="13"/>
      <c r="D358" s="14"/>
      <c r="E358" s="15"/>
      <c r="F358" s="121"/>
      <c r="G358" s="15"/>
      <c r="H358" s="45"/>
      <c r="I358" s="45"/>
      <c r="J358" s="45"/>
      <c r="K358" s="46"/>
      <c r="L358" s="46"/>
      <c r="M358" s="46"/>
      <c r="N358" s="46"/>
    </row>
    <row r="359" spans="1:14" s="10" customFormat="1">
      <c r="A359" s="13"/>
      <c r="B359" s="13"/>
      <c r="C359" s="13"/>
      <c r="D359" s="14"/>
      <c r="E359" s="15"/>
      <c r="F359" s="121"/>
      <c r="G359" s="15"/>
      <c r="H359" s="45"/>
      <c r="I359" s="45"/>
      <c r="J359" s="45"/>
      <c r="K359" s="46"/>
      <c r="L359" s="46"/>
      <c r="M359" s="46"/>
      <c r="N359" s="46"/>
    </row>
    <row r="360" spans="1:14" s="10" customFormat="1">
      <c r="A360" s="13"/>
      <c r="B360" s="13"/>
      <c r="C360" s="13"/>
      <c r="D360" s="14"/>
      <c r="E360" s="15"/>
      <c r="F360" s="121"/>
      <c r="G360" s="15"/>
      <c r="H360" s="45"/>
      <c r="I360" s="45"/>
      <c r="J360" s="45"/>
      <c r="K360" s="46"/>
      <c r="L360" s="46"/>
      <c r="M360" s="46"/>
      <c r="N360" s="46"/>
    </row>
    <row r="361" spans="1:14" s="10" customFormat="1">
      <c r="A361" s="13"/>
      <c r="B361" s="13"/>
      <c r="C361" s="13"/>
      <c r="D361" s="14"/>
      <c r="E361" s="15"/>
      <c r="F361" s="121"/>
      <c r="G361" s="15"/>
      <c r="H361" s="45"/>
      <c r="I361" s="45"/>
      <c r="J361" s="45"/>
      <c r="K361" s="46"/>
      <c r="L361" s="46"/>
      <c r="M361" s="46"/>
      <c r="N361" s="46"/>
    </row>
    <row r="362" spans="1:14" s="10" customFormat="1">
      <c r="A362" s="13"/>
      <c r="B362" s="13"/>
      <c r="C362" s="13"/>
      <c r="D362" s="14"/>
      <c r="E362" s="15"/>
      <c r="F362" s="121"/>
      <c r="G362" s="15"/>
      <c r="H362" s="45"/>
      <c r="I362" s="45"/>
      <c r="J362" s="45"/>
      <c r="K362" s="46"/>
      <c r="L362" s="46"/>
      <c r="M362" s="46"/>
      <c r="N362" s="46"/>
    </row>
    <row r="363" spans="1:14" s="10" customFormat="1">
      <c r="A363" s="13"/>
      <c r="B363" s="13"/>
      <c r="C363" s="13"/>
      <c r="D363" s="14"/>
      <c r="E363" s="15"/>
      <c r="F363" s="121"/>
      <c r="G363" s="15"/>
      <c r="H363" s="45"/>
      <c r="I363" s="45"/>
      <c r="J363" s="45"/>
      <c r="K363" s="46"/>
      <c r="L363" s="46"/>
      <c r="M363" s="46"/>
      <c r="N363" s="46"/>
    </row>
    <row r="364" spans="1:14" s="10" customFormat="1">
      <c r="A364" s="13"/>
      <c r="B364" s="13"/>
      <c r="C364" s="13"/>
      <c r="D364" s="14"/>
      <c r="E364" s="15"/>
      <c r="F364" s="121"/>
      <c r="G364" s="15"/>
      <c r="H364" s="45"/>
      <c r="I364" s="45"/>
      <c r="J364" s="45"/>
      <c r="K364" s="46"/>
      <c r="L364" s="46"/>
      <c r="M364" s="46"/>
      <c r="N364" s="46"/>
    </row>
    <row r="365" spans="1:14" s="10" customFormat="1">
      <c r="A365" s="13"/>
      <c r="B365" s="13"/>
      <c r="C365" s="13"/>
      <c r="D365" s="14"/>
      <c r="E365" s="15"/>
      <c r="F365" s="121"/>
      <c r="G365" s="15"/>
      <c r="H365" s="45"/>
      <c r="I365" s="45"/>
      <c r="J365" s="45"/>
      <c r="K365" s="46"/>
      <c r="L365" s="46"/>
      <c r="M365" s="46"/>
      <c r="N365" s="46"/>
    </row>
    <row r="366" spans="1:14" s="10" customFormat="1">
      <c r="A366" s="13"/>
      <c r="B366" s="13"/>
      <c r="C366" s="13"/>
      <c r="D366" s="14"/>
      <c r="E366" s="15"/>
      <c r="F366" s="121"/>
      <c r="G366" s="15"/>
      <c r="H366" s="45"/>
      <c r="I366" s="45"/>
      <c r="J366" s="45"/>
      <c r="K366" s="46"/>
      <c r="L366" s="46"/>
      <c r="M366" s="46"/>
      <c r="N366" s="46"/>
    </row>
    <row r="367" spans="1:14" s="10" customFormat="1">
      <c r="A367" s="13"/>
      <c r="B367" s="13"/>
      <c r="C367" s="13"/>
      <c r="D367" s="14"/>
      <c r="E367" s="15"/>
      <c r="F367" s="121"/>
      <c r="G367" s="15"/>
      <c r="H367" s="45"/>
      <c r="I367" s="45"/>
      <c r="J367" s="45"/>
      <c r="K367" s="46"/>
      <c r="L367" s="46"/>
      <c r="M367" s="46"/>
      <c r="N367" s="46"/>
    </row>
    <row r="368" spans="1:14" s="10" customFormat="1">
      <c r="A368" s="13"/>
      <c r="B368" s="13"/>
      <c r="C368" s="13"/>
      <c r="D368" s="14"/>
      <c r="E368" s="15"/>
      <c r="F368" s="121"/>
      <c r="G368" s="15"/>
      <c r="H368" s="45"/>
      <c r="I368" s="45"/>
      <c r="J368" s="45"/>
      <c r="K368" s="46"/>
      <c r="L368" s="46"/>
      <c r="M368" s="46"/>
      <c r="N368" s="46"/>
    </row>
    <row r="369" spans="1:14" s="10" customFormat="1">
      <c r="A369" s="13"/>
      <c r="B369" s="13"/>
      <c r="C369" s="13"/>
      <c r="D369" s="14"/>
      <c r="E369" s="15"/>
      <c r="F369" s="121"/>
      <c r="G369" s="15"/>
      <c r="H369" s="45"/>
      <c r="I369" s="45"/>
      <c r="J369" s="45"/>
      <c r="K369" s="46"/>
      <c r="L369" s="46"/>
      <c r="M369" s="46"/>
      <c r="N369" s="46"/>
    </row>
    <row r="370" spans="1:14" s="10" customFormat="1">
      <c r="A370" s="13"/>
      <c r="B370" s="13"/>
      <c r="C370" s="13"/>
      <c r="D370" s="14"/>
      <c r="E370" s="15"/>
      <c r="F370" s="121"/>
      <c r="G370" s="15"/>
      <c r="H370" s="45"/>
      <c r="I370" s="45"/>
      <c r="J370" s="45"/>
      <c r="K370" s="46"/>
      <c r="L370" s="46"/>
      <c r="M370" s="46"/>
      <c r="N370" s="46"/>
    </row>
    <row r="371" spans="1:14" s="10" customFormat="1">
      <c r="A371" s="13"/>
      <c r="B371" s="13"/>
      <c r="C371" s="13"/>
      <c r="D371" s="14"/>
      <c r="E371" s="15"/>
      <c r="F371" s="121"/>
      <c r="G371" s="15"/>
      <c r="H371" s="45"/>
      <c r="I371" s="45"/>
      <c r="J371" s="45"/>
      <c r="K371" s="46"/>
      <c r="L371" s="46"/>
      <c r="M371" s="46"/>
      <c r="N371" s="46"/>
    </row>
    <row r="372" spans="1:14" s="10" customFormat="1">
      <c r="A372" s="13"/>
      <c r="B372" s="13"/>
      <c r="C372" s="13"/>
      <c r="D372" s="14"/>
      <c r="E372" s="15"/>
      <c r="F372" s="121"/>
      <c r="G372" s="15"/>
      <c r="H372" s="45"/>
      <c r="I372" s="45"/>
      <c r="J372" s="45"/>
      <c r="K372" s="46"/>
      <c r="L372" s="46"/>
      <c r="M372" s="46"/>
      <c r="N372" s="46"/>
    </row>
    <row r="373" spans="1:14" s="10" customFormat="1">
      <c r="A373" s="13"/>
      <c r="B373" s="13"/>
      <c r="C373" s="13"/>
      <c r="D373" s="14"/>
      <c r="E373" s="15"/>
      <c r="F373" s="121"/>
      <c r="G373" s="15"/>
      <c r="H373" s="45"/>
      <c r="I373" s="45"/>
      <c r="J373" s="45"/>
      <c r="K373" s="46"/>
      <c r="L373" s="46"/>
      <c r="M373" s="46"/>
      <c r="N373" s="46"/>
    </row>
    <row r="374" spans="1:14" s="10" customFormat="1">
      <c r="A374" s="13"/>
      <c r="B374" s="13"/>
      <c r="C374" s="13"/>
      <c r="D374" s="14"/>
      <c r="E374" s="15"/>
      <c r="F374" s="121"/>
      <c r="G374" s="15"/>
      <c r="H374" s="45"/>
      <c r="I374" s="45"/>
      <c r="J374" s="45"/>
      <c r="K374" s="46"/>
      <c r="L374" s="46"/>
      <c r="M374" s="46"/>
      <c r="N374" s="46"/>
    </row>
    <row r="375" spans="1:14" s="10" customFormat="1">
      <c r="A375" s="13"/>
      <c r="B375" s="13"/>
      <c r="C375" s="13"/>
      <c r="D375" s="14"/>
      <c r="E375" s="15"/>
      <c r="F375" s="121"/>
      <c r="G375" s="15"/>
      <c r="H375" s="45"/>
      <c r="I375" s="45"/>
      <c r="J375" s="45"/>
      <c r="K375" s="46"/>
      <c r="L375" s="46"/>
      <c r="M375" s="46"/>
      <c r="N375" s="46"/>
    </row>
    <row r="376" spans="1:14" s="10" customFormat="1">
      <c r="A376" s="13"/>
      <c r="B376" s="13"/>
      <c r="C376" s="13"/>
      <c r="D376" s="14"/>
      <c r="E376" s="15"/>
      <c r="F376" s="121"/>
      <c r="G376" s="15"/>
      <c r="H376" s="45"/>
      <c r="I376" s="45"/>
      <c r="J376" s="45"/>
      <c r="K376" s="46"/>
      <c r="L376" s="46"/>
      <c r="M376" s="46"/>
      <c r="N376" s="46"/>
    </row>
    <row r="377" spans="1:14" s="10" customFormat="1">
      <c r="A377" s="13"/>
      <c r="B377" s="13"/>
      <c r="C377" s="13"/>
      <c r="D377" s="14"/>
      <c r="E377" s="15"/>
      <c r="F377" s="121"/>
      <c r="G377" s="15"/>
      <c r="H377" s="45"/>
      <c r="I377" s="45"/>
      <c r="J377" s="45"/>
      <c r="K377" s="46"/>
      <c r="L377" s="46"/>
      <c r="M377" s="46"/>
      <c r="N377" s="46"/>
    </row>
    <row r="378" spans="1:14" s="10" customFormat="1">
      <c r="A378" s="13"/>
      <c r="B378" s="13"/>
      <c r="C378" s="13"/>
      <c r="D378" s="14"/>
      <c r="E378" s="15"/>
      <c r="F378" s="121"/>
      <c r="G378" s="15"/>
      <c r="H378" s="45"/>
      <c r="I378" s="45"/>
      <c r="J378" s="45"/>
      <c r="K378" s="46"/>
      <c r="L378" s="46"/>
      <c r="M378" s="46"/>
      <c r="N378" s="46"/>
    </row>
    <row r="379" spans="1:14" s="10" customFormat="1">
      <c r="A379" s="13"/>
      <c r="B379" s="13"/>
      <c r="C379" s="13"/>
      <c r="D379" s="14"/>
      <c r="E379" s="15"/>
      <c r="F379" s="121"/>
      <c r="G379" s="15"/>
      <c r="H379" s="45"/>
      <c r="I379" s="45"/>
      <c r="J379" s="45"/>
      <c r="K379" s="46"/>
      <c r="L379" s="46"/>
      <c r="M379" s="46"/>
      <c r="N379" s="46"/>
    </row>
    <row r="380" spans="1:14" s="10" customFormat="1">
      <c r="A380" s="13"/>
      <c r="B380" s="13"/>
      <c r="C380" s="13"/>
      <c r="D380" s="14"/>
      <c r="E380" s="15"/>
      <c r="F380" s="121"/>
      <c r="G380" s="15"/>
      <c r="H380" s="45"/>
      <c r="I380" s="45"/>
      <c r="J380" s="45"/>
      <c r="K380" s="46"/>
      <c r="L380" s="46"/>
      <c r="M380" s="46"/>
      <c r="N380" s="46"/>
    </row>
    <row r="381" spans="1:14" s="10" customFormat="1">
      <c r="A381" s="13"/>
      <c r="B381" s="13"/>
      <c r="C381" s="13"/>
      <c r="D381" s="14"/>
      <c r="E381" s="15"/>
      <c r="F381" s="121"/>
      <c r="G381" s="15"/>
      <c r="H381" s="45"/>
      <c r="I381" s="45"/>
      <c r="J381" s="45"/>
      <c r="K381" s="46"/>
      <c r="L381" s="46"/>
      <c r="M381" s="46"/>
      <c r="N381" s="46"/>
    </row>
    <row r="382" spans="1:14" s="10" customFormat="1">
      <c r="A382" s="13"/>
      <c r="B382" s="13"/>
      <c r="C382" s="13"/>
      <c r="D382" s="14"/>
      <c r="E382" s="15"/>
      <c r="F382" s="121"/>
      <c r="G382" s="15"/>
      <c r="H382" s="45"/>
      <c r="I382" s="45"/>
      <c r="J382" s="45"/>
      <c r="K382" s="46"/>
      <c r="L382" s="46"/>
      <c r="M382" s="46"/>
      <c r="N382" s="46"/>
    </row>
    <row r="383" spans="1:14" s="10" customFormat="1">
      <c r="A383" s="13"/>
      <c r="B383" s="13"/>
      <c r="C383" s="13"/>
      <c r="D383" s="14"/>
      <c r="E383" s="15"/>
      <c r="F383" s="121"/>
      <c r="G383" s="15"/>
      <c r="H383" s="45"/>
      <c r="I383" s="45"/>
      <c r="J383" s="45"/>
      <c r="K383" s="46"/>
      <c r="L383" s="46"/>
      <c r="M383" s="46"/>
      <c r="N383" s="46"/>
    </row>
    <row r="384" spans="1:14" s="10" customFormat="1">
      <c r="A384" s="13"/>
      <c r="B384" s="13"/>
      <c r="C384" s="13"/>
      <c r="D384" s="14"/>
      <c r="E384" s="15"/>
      <c r="F384" s="121"/>
      <c r="G384" s="15"/>
      <c r="H384" s="45"/>
      <c r="I384" s="45"/>
      <c r="J384" s="45"/>
      <c r="K384" s="46"/>
      <c r="L384" s="46"/>
      <c r="M384" s="46"/>
      <c r="N384" s="46"/>
    </row>
    <row r="385" spans="1:14" s="10" customFormat="1">
      <c r="A385" s="13"/>
      <c r="B385" s="13"/>
      <c r="C385" s="13"/>
      <c r="D385" s="14"/>
      <c r="E385" s="15"/>
      <c r="F385" s="121"/>
      <c r="G385" s="15"/>
      <c r="H385" s="45"/>
      <c r="I385" s="45"/>
      <c r="J385" s="45"/>
      <c r="K385" s="46"/>
      <c r="L385" s="46"/>
      <c r="M385" s="46"/>
      <c r="N385" s="46"/>
    </row>
    <row r="386" spans="1:14" s="10" customFormat="1">
      <c r="A386" s="13"/>
      <c r="B386" s="13"/>
      <c r="C386" s="13"/>
      <c r="D386" s="14"/>
      <c r="E386" s="15"/>
      <c r="F386" s="121"/>
      <c r="G386" s="15"/>
      <c r="H386" s="45"/>
      <c r="I386" s="45"/>
      <c r="J386" s="45"/>
      <c r="K386" s="46"/>
      <c r="L386" s="46"/>
      <c r="M386" s="46"/>
      <c r="N386" s="46"/>
    </row>
    <row r="387" spans="1:14" s="10" customFormat="1">
      <c r="A387" s="13"/>
      <c r="B387" s="13"/>
      <c r="C387" s="13"/>
      <c r="D387" s="14"/>
      <c r="E387" s="15"/>
      <c r="F387" s="121"/>
      <c r="G387" s="15"/>
      <c r="H387" s="45"/>
      <c r="I387" s="45"/>
      <c r="J387" s="45"/>
      <c r="K387" s="46"/>
      <c r="L387" s="46"/>
      <c r="M387" s="46"/>
      <c r="N387" s="46"/>
    </row>
    <row r="388" spans="1:14" s="10" customFormat="1">
      <c r="A388" s="13"/>
      <c r="B388" s="13"/>
      <c r="C388" s="13"/>
      <c r="D388" s="14"/>
      <c r="E388" s="15"/>
      <c r="F388" s="121"/>
      <c r="G388" s="15"/>
      <c r="H388" s="45"/>
      <c r="I388" s="45"/>
      <c r="J388" s="45"/>
      <c r="K388" s="46"/>
      <c r="L388" s="46"/>
      <c r="M388" s="46"/>
      <c r="N388" s="46"/>
    </row>
    <row r="389" spans="1:14" s="10" customFormat="1">
      <c r="A389" s="13"/>
      <c r="B389" s="13"/>
      <c r="C389" s="13"/>
      <c r="D389" s="14"/>
      <c r="E389" s="15"/>
      <c r="F389" s="121"/>
      <c r="G389" s="15"/>
      <c r="H389" s="45"/>
      <c r="I389" s="45"/>
      <c r="J389" s="45"/>
      <c r="K389" s="46"/>
      <c r="L389" s="46"/>
      <c r="M389" s="46"/>
      <c r="N389" s="46"/>
    </row>
    <row r="390" spans="1:14" s="10" customFormat="1">
      <c r="A390" s="13"/>
      <c r="B390" s="13"/>
      <c r="C390" s="13"/>
      <c r="D390" s="14"/>
      <c r="E390" s="15"/>
      <c r="F390" s="121"/>
      <c r="G390" s="15"/>
      <c r="H390" s="45"/>
      <c r="I390" s="45"/>
      <c r="J390" s="45"/>
      <c r="K390" s="46"/>
      <c r="L390" s="46"/>
      <c r="M390" s="46"/>
      <c r="N390" s="46"/>
    </row>
    <row r="391" spans="1:14" s="10" customFormat="1">
      <c r="A391" s="13"/>
      <c r="B391" s="13"/>
      <c r="C391" s="13"/>
      <c r="D391" s="14"/>
      <c r="E391" s="15"/>
      <c r="F391" s="121"/>
      <c r="G391" s="15"/>
      <c r="H391" s="45"/>
      <c r="I391" s="45"/>
      <c r="J391" s="45"/>
      <c r="K391" s="46"/>
      <c r="L391" s="46"/>
      <c r="M391" s="46"/>
      <c r="N391" s="46"/>
    </row>
    <row r="392" spans="1:14" s="10" customFormat="1">
      <c r="A392" s="13"/>
      <c r="B392" s="13"/>
      <c r="C392" s="13"/>
      <c r="D392" s="14"/>
      <c r="E392" s="15"/>
      <c r="F392" s="121"/>
      <c r="G392" s="15"/>
      <c r="H392" s="45"/>
      <c r="I392" s="45"/>
      <c r="J392" s="45"/>
      <c r="K392" s="46"/>
      <c r="L392" s="46"/>
      <c r="M392" s="46"/>
      <c r="N392" s="46"/>
    </row>
    <row r="393" spans="1:14" s="10" customFormat="1">
      <c r="A393" s="13"/>
      <c r="B393" s="13"/>
      <c r="C393" s="13"/>
      <c r="D393" s="14"/>
      <c r="E393" s="15"/>
      <c r="F393" s="121"/>
      <c r="G393" s="15"/>
      <c r="H393" s="45"/>
      <c r="I393" s="45"/>
      <c r="J393" s="45"/>
      <c r="K393" s="46"/>
      <c r="L393" s="46"/>
      <c r="M393" s="46"/>
      <c r="N393" s="46"/>
    </row>
    <row r="394" spans="1:14" s="10" customFormat="1">
      <c r="A394" s="13"/>
      <c r="B394" s="13"/>
      <c r="C394" s="13"/>
      <c r="D394" s="14"/>
      <c r="E394" s="15"/>
      <c r="F394" s="121"/>
      <c r="G394" s="15"/>
      <c r="H394" s="45"/>
      <c r="I394" s="45"/>
      <c r="J394" s="45"/>
      <c r="K394" s="46"/>
      <c r="L394" s="46"/>
      <c r="M394" s="46"/>
      <c r="N394" s="46"/>
    </row>
    <row r="395" spans="1:14" s="10" customFormat="1">
      <c r="A395" s="13"/>
      <c r="B395" s="13"/>
      <c r="C395" s="13"/>
      <c r="D395" s="14"/>
      <c r="E395" s="15"/>
      <c r="F395" s="121"/>
      <c r="G395" s="15"/>
      <c r="H395" s="45"/>
      <c r="I395" s="45"/>
      <c r="J395" s="45"/>
      <c r="K395" s="46"/>
      <c r="L395" s="46"/>
      <c r="M395" s="46"/>
      <c r="N395" s="46"/>
    </row>
    <row r="396" spans="1:14" s="10" customFormat="1">
      <c r="A396" s="13"/>
      <c r="B396" s="13"/>
      <c r="C396" s="13"/>
      <c r="D396" s="14"/>
      <c r="E396" s="15"/>
      <c r="F396" s="121"/>
      <c r="G396" s="15"/>
      <c r="H396" s="45"/>
      <c r="I396" s="45"/>
      <c r="J396" s="45"/>
      <c r="K396" s="46"/>
      <c r="L396" s="46"/>
      <c r="M396" s="46"/>
      <c r="N396" s="46"/>
    </row>
    <row r="397" spans="1:14" s="10" customFormat="1">
      <c r="A397" s="13"/>
      <c r="B397" s="13"/>
      <c r="C397" s="13"/>
      <c r="D397" s="14"/>
      <c r="E397" s="15"/>
      <c r="F397" s="121"/>
      <c r="G397" s="15"/>
      <c r="H397" s="45"/>
      <c r="I397" s="45"/>
      <c r="J397" s="45"/>
      <c r="K397" s="46"/>
      <c r="L397" s="46"/>
      <c r="M397" s="46"/>
      <c r="N397" s="46"/>
    </row>
    <row r="398" spans="1:14" s="10" customFormat="1">
      <c r="A398" s="13"/>
      <c r="B398" s="13"/>
      <c r="C398" s="13"/>
      <c r="D398" s="14"/>
      <c r="E398" s="15"/>
      <c r="F398" s="121"/>
      <c r="G398" s="15"/>
      <c r="H398" s="45"/>
      <c r="I398" s="45"/>
      <c r="J398" s="45"/>
      <c r="K398" s="46"/>
      <c r="L398" s="46"/>
      <c r="M398" s="46"/>
      <c r="N398" s="46"/>
    </row>
    <row r="399" spans="1:14" s="10" customFormat="1">
      <c r="A399" s="13"/>
      <c r="B399" s="13"/>
      <c r="C399" s="13"/>
      <c r="D399" s="14"/>
      <c r="E399" s="15"/>
      <c r="F399" s="121"/>
      <c r="G399" s="15"/>
      <c r="H399" s="45"/>
      <c r="I399" s="45"/>
      <c r="J399" s="45"/>
      <c r="K399" s="46"/>
      <c r="L399" s="46"/>
      <c r="M399" s="46"/>
      <c r="N399" s="46"/>
    </row>
    <row r="400" spans="1:14" s="10" customFormat="1">
      <c r="A400" s="13"/>
      <c r="B400" s="13"/>
      <c r="C400" s="13"/>
      <c r="D400" s="14"/>
      <c r="E400" s="15"/>
      <c r="F400" s="121"/>
      <c r="G400" s="15"/>
      <c r="H400" s="45"/>
      <c r="I400" s="45"/>
      <c r="J400" s="45"/>
      <c r="K400" s="46"/>
      <c r="L400" s="46"/>
      <c r="M400" s="46"/>
      <c r="N400" s="46"/>
    </row>
    <row r="401" spans="1:14" s="10" customFormat="1">
      <c r="A401" s="13"/>
      <c r="B401" s="13"/>
      <c r="C401" s="13"/>
      <c r="D401" s="14"/>
      <c r="E401" s="15"/>
      <c r="F401" s="121"/>
      <c r="G401" s="15"/>
      <c r="H401" s="45"/>
      <c r="I401" s="45"/>
      <c r="J401" s="45"/>
      <c r="K401" s="46"/>
      <c r="L401" s="46"/>
      <c r="M401" s="46"/>
      <c r="N401" s="46"/>
    </row>
    <row r="402" spans="1:14" s="10" customFormat="1">
      <c r="A402" s="13"/>
      <c r="B402" s="13"/>
      <c r="C402" s="13"/>
      <c r="D402" s="14"/>
      <c r="E402" s="15"/>
      <c r="F402" s="121"/>
      <c r="G402" s="15"/>
      <c r="H402" s="45"/>
      <c r="I402" s="45"/>
      <c r="J402" s="45"/>
      <c r="K402" s="46"/>
      <c r="L402" s="46"/>
      <c r="M402" s="46"/>
      <c r="N402" s="46"/>
    </row>
    <row r="403" spans="1:14" s="10" customFormat="1">
      <c r="A403" s="13"/>
      <c r="B403" s="13"/>
      <c r="C403" s="13"/>
      <c r="D403" s="14"/>
      <c r="E403" s="15"/>
      <c r="F403" s="121"/>
      <c r="G403" s="15"/>
      <c r="H403" s="45"/>
      <c r="I403" s="45"/>
      <c r="J403" s="45"/>
      <c r="K403" s="46"/>
      <c r="L403" s="46"/>
      <c r="M403" s="46"/>
      <c r="N403" s="46"/>
    </row>
    <row r="404" spans="1:14" s="10" customFormat="1">
      <c r="A404" s="13"/>
      <c r="B404" s="13"/>
      <c r="C404" s="13"/>
      <c r="D404" s="14"/>
      <c r="E404" s="15"/>
      <c r="F404" s="121"/>
      <c r="G404" s="15"/>
      <c r="H404" s="45"/>
      <c r="I404" s="45"/>
      <c r="J404" s="45"/>
      <c r="K404" s="46"/>
      <c r="L404" s="46"/>
      <c r="M404" s="46"/>
      <c r="N404" s="46"/>
    </row>
    <row r="405" spans="1:14" s="10" customFormat="1">
      <c r="A405" s="13"/>
      <c r="B405" s="13"/>
      <c r="C405" s="13"/>
      <c r="D405" s="14"/>
      <c r="E405" s="15"/>
      <c r="F405" s="121"/>
      <c r="G405" s="15"/>
      <c r="H405" s="45"/>
      <c r="I405" s="45"/>
      <c r="J405" s="45"/>
      <c r="K405" s="46"/>
      <c r="L405" s="46"/>
      <c r="M405" s="46"/>
      <c r="N405" s="46"/>
    </row>
    <row r="406" spans="1:14" s="10" customFormat="1">
      <c r="A406" s="13"/>
      <c r="B406" s="13"/>
      <c r="C406" s="13"/>
      <c r="D406" s="14"/>
      <c r="E406" s="15"/>
      <c r="F406" s="121"/>
      <c r="G406" s="15"/>
      <c r="H406" s="45"/>
      <c r="I406" s="45"/>
      <c r="J406" s="45"/>
      <c r="K406" s="46"/>
      <c r="L406" s="46"/>
      <c r="M406" s="46"/>
      <c r="N406" s="46"/>
    </row>
    <row r="407" spans="1:14" s="10" customFormat="1">
      <c r="A407" s="13"/>
      <c r="B407" s="13"/>
      <c r="C407" s="13"/>
      <c r="D407" s="14"/>
      <c r="E407" s="15"/>
      <c r="F407" s="121"/>
      <c r="G407" s="15"/>
      <c r="H407" s="45"/>
      <c r="I407" s="45"/>
      <c r="J407" s="45"/>
      <c r="K407" s="46"/>
      <c r="L407" s="46"/>
      <c r="M407" s="46"/>
      <c r="N407" s="46"/>
    </row>
    <row r="408" spans="1:14" s="10" customFormat="1">
      <c r="A408" s="13"/>
      <c r="B408" s="13"/>
      <c r="C408" s="13"/>
      <c r="D408" s="14"/>
      <c r="E408" s="15"/>
      <c r="F408" s="121"/>
      <c r="G408" s="15"/>
      <c r="H408" s="45"/>
      <c r="I408" s="45"/>
      <c r="J408" s="45"/>
      <c r="K408" s="46"/>
      <c r="L408" s="46"/>
      <c r="M408" s="46"/>
      <c r="N408" s="46"/>
    </row>
    <row r="409" spans="1:14" s="10" customFormat="1">
      <c r="A409" s="13"/>
      <c r="B409" s="13"/>
      <c r="C409" s="13"/>
      <c r="D409" s="14"/>
      <c r="E409" s="15"/>
      <c r="F409" s="121"/>
      <c r="G409" s="15"/>
      <c r="H409" s="45"/>
      <c r="I409" s="45"/>
      <c r="J409" s="45"/>
      <c r="K409" s="46"/>
      <c r="L409" s="46"/>
      <c r="M409" s="46"/>
      <c r="N409" s="46"/>
    </row>
    <row r="410" spans="1:14" s="10" customFormat="1">
      <c r="A410" s="13"/>
      <c r="B410" s="13"/>
      <c r="C410" s="13"/>
      <c r="D410" s="14"/>
      <c r="E410" s="15"/>
      <c r="F410" s="121"/>
      <c r="G410" s="15"/>
      <c r="H410" s="45"/>
      <c r="I410" s="45"/>
      <c r="J410" s="45"/>
      <c r="K410" s="46"/>
      <c r="L410" s="46"/>
      <c r="M410" s="46"/>
      <c r="N410" s="46"/>
    </row>
    <row r="411" spans="1:14" s="10" customFormat="1">
      <c r="A411" s="13"/>
      <c r="B411" s="13"/>
      <c r="C411" s="13"/>
      <c r="D411" s="14"/>
      <c r="E411" s="15"/>
      <c r="F411" s="121"/>
      <c r="G411" s="15"/>
      <c r="H411" s="45"/>
      <c r="I411" s="45"/>
      <c r="J411" s="45"/>
      <c r="K411" s="46"/>
      <c r="L411" s="46"/>
      <c r="M411" s="46"/>
      <c r="N411" s="46"/>
    </row>
    <row r="412" spans="1:14" s="10" customFormat="1">
      <c r="A412" s="13"/>
      <c r="B412" s="13"/>
      <c r="C412" s="13"/>
      <c r="D412" s="14"/>
      <c r="E412" s="15"/>
      <c r="F412" s="121"/>
      <c r="G412" s="15"/>
      <c r="H412" s="45"/>
      <c r="I412" s="45"/>
      <c r="J412" s="45"/>
      <c r="K412" s="46"/>
      <c r="L412" s="46"/>
      <c r="M412" s="46"/>
      <c r="N412" s="46"/>
    </row>
    <row r="413" spans="1:14" s="10" customFormat="1">
      <c r="A413" s="13"/>
      <c r="B413" s="13"/>
      <c r="C413" s="13"/>
      <c r="D413" s="14"/>
      <c r="E413" s="15"/>
      <c r="F413" s="121"/>
      <c r="G413" s="15"/>
      <c r="H413" s="45"/>
      <c r="I413" s="45"/>
      <c r="J413" s="45"/>
      <c r="K413" s="46"/>
      <c r="L413" s="46"/>
      <c r="M413" s="46"/>
      <c r="N413" s="46"/>
    </row>
    <row r="414" spans="1:14" s="10" customFormat="1">
      <c r="A414" s="13"/>
      <c r="B414" s="13"/>
      <c r="C414" s="13"/>
      <c r="D414" s="14"/>
      <c r="E414" s="15"/>
      <c r="F414" s="121"/>
      <c r="G414" s="15"/>
      <c r="H414" s="45"/>
      <c r="I414" s="45"/>
      <c r="J414" s="45"/>
      <c r="K414" s="46"/>
      <c r="L414" s="46"/>
      <c r="M414" s="46"/>
      <c r="N414" s="46"/>
    </row>
    <row r="415" spans="1:14" s="10" customFormat="1">
      <c r="A415" s="13"/>
      <c r="B415" s="13"/>
      <c r="C415" s="13"/>
      <c r="D415" s="14"/>
      <c r="E415" s="15"/>
      <c r="F415" s="121"/>
      <c r="G415" s="15"/>
      <c r="H415" s="45"/>
      <c r="I415" s="45"/>
      <c r="J415" s="45"/>
      <c r="K415" s="46"/>
      <c r="L415" s="46"/>
      <c r="M415" s="46"/>
      <c r="N415" s="46"/>
    </row>
    <row r="416" spans="1:14" s="10" customFormat="1">
      <c r="A416" s="13"/>
      <c r="B416" s="13"/>
      <c r="C416" s="13"/>
      <c r="D416" s="14"/>
      <c r="E416" s="15"/>
      <c r="F416" s="121"/>
      <c r="G416" s="15"/>
      <c r="H416" s="45"/>
      <c r="I416" s="45"/>
      <c r="J416" s="45"/>
      <c r="K416" s="46"/>
      <c r="L416" s="46"/>
      <c r="M416" s="46"/>
      <c r="N416" s="46"/>
    </row>
    <row r="417" spans="1:14" s="10" customFormat="1">
      <c r="A417" s="13"/>
      <c r="B417" s="13"/>
      <c r="C417" s="13"/>
      <c r="D417" s="14"/>
      <c r="E417" s="15"/>
      <c r="F417" s="121"/>
      <c r="G417" s="15"/>
      <c r="H417" s="45"/>
      <c r="I417" s="45"/>
      <c r="J417" s="45"/>
      <c r="K417" s="46"/>
      <c r="L417" s="46"/>
      <c r="M417" s="46"/>
      <c r="N417" s="46"/>
    </row>
    <row r="418" spans="1:14" s="10" customFormat="1">
      <c r="A418" s="13"/>
      <c r="B418" s="13"/>
      <c r="C418" s="13"/>
      <c r="D418" s="14"/>
      <c r="E418" s="15"/>
      <c r="F418" s="121"/>
      <c r="G418" s="15"/>
      <c r="H418" s="45"/>
      <c r="I418" s="45"/>
      <c r="J418" s="45"/>
      <c r="K418" s="46"/>
      <c r="L418" s="46"/>
      <c r="M418" s="46"/>
      <c r="N418" s="46"/>
    </row>
    <row r="419" spans="1:14" s="10" customFormat="1">
      <c r="A419" s="13"/>
      <c r="B419" s="13"/>
      <c r="C419" s="13"/>
      <c r="D419" s="14"/>
      <c r="E419" s="15"/>
      <c r="F419" s="121"/>
      <c r="G419" s="15"/>
      <c r="H419" s="45"/>
      <c r="I419" s="45"/>
      <c r="J419" s="45"/>
      <c r="K419" s="46"/>
      <c r="L419" s="46"/>
      <c r="M419" s="46"/>
      <c r="N419" s="46"/>
    </row>
    <row r="420" spans="1:14" s="10" customFormat="1">
      <c r="A420" s="13"/>
      <c r="B420" s="13"/>
      <c r="C420" s="13"/>
      <c r="D420" s="14"/>
      <c r="E420" s="15"/>
      <c r="F420" s="121"/>
      <c r="G420" s="15"/>
      <c r="H420" s="45"/>
      <c r="I420" s="45"/>
      <c r="J420" s="45"/>
      <c r="K420" s="46"/>
      <c r="L420" s="46"/>
      <c r="M420" s="46"/>
      <c r="N420" s="46"/>
    </row>
    <row r="421" spans="1:14" s="10" customFormat="1">
      <c r="A421" s="13"/>
      <c r="B421" s="13"/>
      <c r="C421" s="13"/>
      <c r="D421" s="14"/>
      <c r="E421" s="15"/>
      <c r="F421" s="121"/>
      <c r="G421" s="15"/>
      <c r="H421" s="45"/>
      <c r="I421" s="45"/>
      <c r="J421" s="45"/>
      <c r="K421" s="46"/>
      <c r="L421" s="46"/>
      <c r="M421" s="46"/>
      <c r="N421" s="46"/>
    </row>
    <row r="422" spans="1:14" s="10" customFormat="1">
      <c r="A422" s="13"/>
      <c r="B422" s="13"/>
      <c r="C422" s="13"/>
      <c r="D422" s="14"/>
      <c r="E422" s="15"/>
      <c r="F422" s="121"/>
      <c r="G422" s="15"/>
      <c r="H422" s="45"/>
      <c r="I422" s="45"/>
      <c r="J422" s="45"/>
      <c r="K422" s="46"/>
      <c r="L422" s="46"/>
      <c r="M422" s="46"/>
      <c r="N422" s="46"/>
    </row>
    <row r="423" spans="1:14" s="10" customFormat="1">
      <c r="A423" s="13"/>
      <c r="B423" s="13"/>
      <c r="C423" s="13"/>
      <c r="D423" s="14"/>
      <c r="E423" s="15"/>
      <c r="F423" s="121"/>
      <c r="G423" s="15"/>
      <c r="H423" s="45"/>
      <c r="I423" s="45"/>
      <c r="J423" s="45"/>
      <c r="K423" s="46"/>
      <c r="L423" s="46"/>
      <c r="M423" s="46"/>
      <c r="N423" s="46"/>
    </row>
    <row r="424" spans="1:14" s="10" customFormat="1">
      <c r="A424" s="13"/>
      <c r="B424" s="13"/>
      <c r="C424" s="13"/>
      <c r="D424" s="14"/>
      <c r="E424" s="15"/>
      <c r="F424" s="121"/>
      <c r="G424" s="15"/>
      <c r="H424" s="45"/>
      <c r="I424" s="45"/>
      <c r="J424" s="45"/>
      <c r="K424" s="46"/>
      <c r="L424" s="46"/>
      <c r="M424" s="46"/>
      <c r="N424" s="46"/>
    </row>
    <row r="425" spans="1:14" s="10" customFormat="1">
      <c r="A425" s="13"/>
      <c r="B425" s="13"/>
      <c r="C425" s="13"/>
      <c r="D425" s="14"/>
      <c r="E425" s="15"/>
      <c r="F425" s="121"/>
      <c r="G425" s="15"/>
      <c r="H425" s="45"/>
      <c r="I425" s="45"/>
      <c r="J425" s="45"/>
      <c r="K425" s="46"/>
      <c r="L425" s="46"/>
      <c r="M425" s="46"/>
      <c r="N425" s="46"/>
    </row>
    <row r="426" spans="1:14" s="10" customFormat="1">
      <c r="A426" s="13"/>
      <c r="B426" s="13"/>
      <c r="C426" s="13"/>
      <c r="D426" s="14"/>
      <c r="E426" s="15"/>
      <c r="F426" s="121"/>
      <c r="G426" s="15"/>
      <c r="H426" s="45"/>
      <c r="I426" s="45"/>
      <c r="J426" s="45"/>
      <c r="K426" s="46"/>
      <c r="L426" s="46"/>
      <c r="M426" s="46"/>
      <c r="N426" s="46"/>
    </row>
    <row r="427" spans="1:14" s="10" customFormat="1">
      <c r="A427" s="13"/>
      <c r="B427" s="13"/>
      <c r="C427" s="13"/>
      <c r="D427" s="14"/>
      <c r="E427" s="15"/>
      <c r="F427" s="121"/>
      <c r="G427" s="15"/>
      <c r="H427" s="45"/>
      <c r="I427" s="45"/>
      <c r="J427" s="45"/>
      <c r="K427" s="46"/>
      <c r="L427" s="46"/>
      <c r="M427" s="46"/>
      <c r="N427" s="46"/>
    </row>
    <row r="428" spans="1:14" s="10" customFormat="1">
      <c r="A428" s="13"/>
      <c r="B428" s="13"/>
      <c r="C428" s="13"/>
      <c r="D428" s="14"/>
      <c r="E428" s="15"/>
      <c r="F428" s="121"/>
      <c r="G428" s="15"/>
      <c r="H428" s="45"/>
      <c r="I428" s="45"/>
      <c r="J428" s="45"/>
      <c r="K428" s="46"/>
      <c r="L428" s="46"/>
      <c r="M428" s="46"/>
      <c r="N428" s="46"/>
    </row>
    <row r="429" spans="1:14" s="10" customFormat="1">
      <c r="A429" s="13"/>
      <c r="B429" s="13"/>
      <c r="C429" s="13"/>
      <c r="D429" s="14"/>
      <c r="E429" s="15"/>
      <c r="F429" s="121"/>
      <c r="G429" s="15"/>
      <c r="H429" s="45"/>
      <c r="I429" s="45"/>
      <c r="J429" s="45"/>
      <c r="K429" s="46"/>
      <c r="L429" s="46"/>
      <c r="M429" s="46"/>
      <c r="N429" s="46"/>
    </row>
    <row r="430" spans="1:14" s="10" customFormat="1">
      <c r="A430" s="13"/>
      <c r="B430" s="13"/>
      <c r="C430" s="13"/>
      <c r="D430" s="14"/>
      <c r="E430" s="15"/>
      <c r="F430" s="121"/>
      <c r="G430" s="15"/>
      <c r="H430" s="45"/>
      <c r="I430" s="45"/>
      <c r="J430" s="45"/>
      <c r="K430" s="46"/>
      <c r="L430" s="46"/>
      <c r="M430" s="46"/>
      <c r="N430" s="46"/>
    </row>
    <row r="431" spans="1:14" s="10" customFormat="1">
      <c r="A431" s="13"/>
      <c r="B431" s="13"/>
      <c r="C431" s="13"/>
      <c r="D431" s="14"/>
      <c r="E431" s="15"/>
      <c r="F431" s="121"/>
      <c r="G431" s="15"/>
      <c r="H431" s="45"/>
      <c r="I431" s="45"/>
      <c r="J431" s="45"/>
      <c r="K431" s="46"/>
      <c r="L431" s="46"/>
      <c r="M431" s="46"/>
      <c r="N431" s="46"/>
    </row>
    <row r="432" spans="1:14" s="10" customFormat="1">
      <c r="A432" s="13"/>
      <c r="B432" s="13"/>
      <c r="C432" s="13"/>
      <c r="D432" s="14"/>
      <c r="E432" s="15"/>
      <c r="F432" s="121"/>
      <c r="G432" s="15"/>
      <c r="H432" s="45"/>
      <c r="I432" s="45"/>
      <c r="J432" s="45"/>
      <c r="K432" s="46"/>
      <c r="L432" s="46"/>
      <c r="M432" s="46"/>
      <c r="N432" s="46"/>
    </row>
    <row r="433" spans="1:14" s="10" customFormat="1">
      <c r="A433" s="13"/>
      <c r="B433" s="13"/>
      <c r="C433" s="13"/>
      <c r="D433" s="14"/>
      <c r="E433" s="15"/>
      <c r="F433" s="121"/>
      <c r="G433" s="15"/>
      <c r="H433" s="45"/>
      <c r="I433" s="45"/>
      <c r="J433" s="45"/>
      <c r="K433" s="46"/>
      <c r="L433" s="46"/>
      <c r="M433" s="46"/>
      <c r="N433" s="46"/>
    </row>
    <row r="434" spans="1:14" s="10" customFormat="1">
      <c r="A434" s="13"/>
      <c r="B434" s="13"/>
      <c r="C434" s="13"/>
      <c r="D434" s="14"/>
      <c r="E434" s="15"/>
      <c r="F434" s="121"/>
      <c r="G434" s="15"/>
      <c r="H434" s="45"/>
      <c r="I434" s="45"/>
      <c r="J434" s="45"/>
      <c r="K434" s="46"/>
      <c r="L434" s="46"/>
      <c r="M434" s="46"/>
      <c r="N434" s="46"/>
    </row>
    <row r="435" spans="1:14" s="10" customFormat="1">
      <c r="A435" s="13"/>
      <c r="B435" s="13"/>
      <c r="C435" s="13"/>
      <c r="D435" s="14"/>
      <c r="E435" s="15"/>
      <c r="F435" s="121"/>
      <c r="G435" s="15"/>
      <c r="H435" s="45"/>
      <c r="I435" s="45"/>
      <c r="J435" s="45"/>
      <c r="K435" s="46"/>
      <c r="L435" s="46"/>
      <c r="M435" s="46"/>
      <c r="N435" s="46"/>
    </row>
    <row r="436" spans="1:14" s="10" customFormat="1">
      <c r="A436" s="13"/>
      <c r="B436" s="13"/>
      <c r="C436" s="13"/>
      <c r="D436" s="14"/>
      <c r="E436" s="15"/>
      <c r="F436" s="121"/>
      <c r="G436" s="15"/>
      <c r="H436" s="45"/>
      <c r="I436" s="45"/>
      <c r="J436" s="45"/>
      <c r="K436" s="46"/>
      <c r="L436" s="46"/>
      <c r="M436" s="46"/>
      <c r="N436" s="46"/>
    </row>
    <row r="437" spans="1:14" s="10" customFormat="1">
      <c r="A437" s="13"/>
      <c r="B437" s="13"/>
      <c r="C437" s="13"/>
      <c r="D437" s="14"/>
      <c r="E437" s="15"/>
      <c r="F437" s="121"/>
      <c r="G437" s="15"/>
      <c r="H437" s="45"/>
      <c r="I437" s="45"/>
      <c r="J437" s="45"/>
      <c r="K437" s="46"/>
      <c r="L437" s="46"/>
      <c r="M437" s="46"/>
      <c r="N437" s="46"/>
    </row>
    <row r="438" spans="1:14" s="10" customFormat="1">
      <c r="A438" s="13"/>
      <c r="B438" s="13"/>
      <c r="C438" s="13"/>
      <c r="D438" s="14"/>
      <c r="E438" s="15"/>
      <c r="F438" s="121"/>
      <c r="G438" s="15"/>
      <c r="H438" s="45"/>
      <c r="I438" s="45"/>
      <c r="J438" s="45"/>
      <c r="K438" s="46"/>
      <c r="L438" s="46"/>
      <c r="M438" s="46"/>
      <c r="N438" s="46"/>
    </row>
    <row r="439" spans="1:14" s="10" customFormat="1">
      <c r="A439" s="13"/>
      <c r="B439" s="13"/>
      <c r="C439" s="13"/>
      <c r="D439" s="14"/>
      <c r="E439" s="15"/>
      <c r="F439" s="121"/>
      <c r="G439" s="15"/>
      <c r="H439" s="45"/>
      <c r="I439" s="45"/>
      <c r="J439" s="45"/>
      <c r="K439" s="46"/>
      <c r="L439" s="46"/>
      <c r="M439" s="46"/>
      <c r="N439" s="46"/>
    </row>
    <row r="440" spans="1:14" s="10" customFormat="1">
      <c r="A440" s="13"/>
      <c r="B440" s="13"/>
      <c r="C440" s="13"/>
      <c r="D440" s="14"/>
      <c r="E440" s="15"/>
      <c r="F440" s="121"/>
      <c r="G440" s="15"/>
      <c r="H440" s="45"/>
      <c r="I440" s="45"/>
      <c r="J440" s="45"/>
      <c r="K440" s="46"/>
      <c r="L440" s="46"/>
      <c r="M440" s="46"/>
      <c r="N440" s="46"/>
    </row>
    <row r="441" spans="1:14" s="10" customFormat="1">
      <c r="A441" s="13"/>
      <c r="B441" s="13"/>
      <c r="C441" s="13"/>
      <c r="D441" s="14"/>
      <c r="E441" s="15"/>
      <c r="F441" s="121"/>
      <c r="G441" s="15"/>
      <c r="H441" s="45"/>
      <c r="I441" s="45"/>
      <c r="J441" s="45"/>
      <c r="K441" s="46"/>
      <c r="L441" s="46"/>
      <c r="M441" s="46"/>
      <c r="N441" s="46"/>
    </row>
    <row r="442" spans="1:14" s="10" customFormat="1">
      <c r="A442" s="13"/>
      <c r="B442" s="13"/>
      <c r="C442" s="13"/>
      <c r="D442" s="14"/>
      <c r="E442" s="15"/>
      <c r="F442" s="121"/>
      <c r="G442" s="15"/>
      <c r="H442" s="45"/>
      <c r="I442" s="45"/>
      <c r="J442" s="45"/>
      <c r="K442" s="46"/>
      <c r="L442" s="46"/>
      <c r="M442" s="46"/>
      <c r="N442" s="46"/>
    </row>
    <row r="443" spans="1:14" s="10" customFormat="1">
      <c r="A443" s="13"/>
      <c r="B443" s="13"/>
      <c r="C443" s="13"/>
      <c r="D443" s="14"/>
      <c r="E443" s="15"/>
      <c r="F443" s="121"/>
      <c r="G443" s="15"/>
      <c r="H443" s="45"/>
      <c r="I443" s="45"/>
      <c r="J443" s="45"/>
      <c r="K443" s="46"/>
      <c r="L443" s="46"/>
      <c r="M443" s="46"/>
      <c r="N443" s="46"/>
    </row>
    <row r="444" spans="1:14" s="10" customFormat="1">
      <c r="A444" s="13"/>
      <c r="B444" s="13"/>
      <c r="C444" s="13"/>
      <c r="D444" s="14"/>
      <c r="E444" s="15"/>
      <c r="F444" s="121"/>
      <c r="G444" s="15"/>
      <c r="H444" s="45"/>
      <c r="I444" s="45"/>
      <c r="J444" s="45"/>
      <c r="K444" s="46"/>
      <c r="L444" s="46"/>
      <c r="M444" s="46"/>
      <c r="N444" s="46"/>
    </row>
    <row r="445" spans="1:14" s="10" customFormat="1">
      <c r="A445" s="13"/>
      <c r="B445" s="13"/>
      <c r="C445" s="13"/>
      <c r="D445" s="14"/>
      <c r="E445" s="15"/>
      <c r="F445" s="121"/>
      <c r="G445" s="15"/>
      <c r="H445" s="45"/>
      <c r="I445" s="45"/>
      <c r="J445" s="45"/>
      <c r="K445" s="46"/>
      <c r="L445" s="46"/>
      <c r="M445" s="46"/>
      <c r="N445" s="46"/>
    </row>
    <row r="446" spans="1:14" s="10" customFormat="1">
      <c r="A446" s="13"/>
      <c r="B446" s="13"/>
      <c r="C446" s="13"/>
      <c r="D446" s="14"/>
      <c r="E446" s="15"/>
      <c r="F446" s="121"/>
      <c r="G446" s="15"/>
      <c r="H446" s="45"/>
      <c r="I446" s="45"/>
      <c r="J446" s="45"/>
      <c r="K446" s="46"/>
      <c r="L446" s="46"/>
      <c r="M446" s="46"/>
      <c r="N446" s="46"/>
    </row>
    <row r="447" spans="1:14" s="10" customFormat="1">
      <c r="A447" s="13"/>
      <c r="B447" s="13"/>
      <c r="C447" s="13"/>
      <c r="D447" s="14"/>
      <c r="E447" s="15"/>
      <c r="F447" s="121"/>
      <c r="G447" s="15"/>
      <c r="H447" s="45"/>
      <c r="I447" s="45"/>
      <c r="J447" s="45"/>
      <c r="K447" s="46"/>
      <c r="L447" s="46"/>
      <c r="M447" s="46"/>
      <c r="N447" s="46"/>
    </row>
    <row r="448" spans="1:14" s="10" customFormat="1">
      <c r="A448" s="13"/>
      <c r="B448" s="13"/>
      <c r="C448" s="13"/>
      <c r="D448" s="14"/>
      <c r="E448" s="15"/>
      <c r="F448" s="121"/>
      <c r="G448" s="15"/>
      <c r="H448" s="45"/>
      <c r="I448" s="45"/>
      <c r="J448" s="45"/>
      <c r="K448" s="46"/>
      <c r="L448" s="46"/>
      <c r="M448" s="46"/>
      <c r="N448" s="46"/>
    </row>
    <row r="449" spans="1:14" s="10" customFormat="1">
      <c r="A449" s="13"/>
      <c r="B449" s="13"/>
      <c r="C449" s="13"/>
      <c r="D449" s="14"/>
      <c r="E449" s="15"/>
      <c r="F449" s="121"/>
      <c r="G449" s="15"/>
      <c r="H449" s="45"/>
      <c r="I449" s="45"/>
      <c r="J449" s="45"/>
      <c r="K449" s="46"/>
      <c r="L449" s="46"/>
      <c r="M449" s="46"/>
      <c r="N449" s="46"/>
    </row>
    <row r="450" spans="1:14" s="10" customFormat="1">
      <c r="A450" s="13"/>
      <c r="B450" s="13"/>
      <c r="C450" s="13"/>
      <c r="D450" s="14"/>
      <c r="E450" s="15"/>
      <c r="F450" s="121"/>
      <c r="G450" s="15"/>
      <c r="H450" s="45"/>
      <c r="I450" s="45"/>
      <c r="J450" s="45"/>
      <c r="K450" s="46"/>
      <c r="L450" s="46"/>
      <c r="M450" s="46"/>
      <c r="N450" s="46"/>
    </row>
    <row r="451" spans="1:14" s="10" customFormat="1">
      <c r="A451" s="13"/>
      <c r="B451" s="13"/>
      <c r="C451" s="13"/>
      <c r="D451" s="14"/>
      <c r="E451" s="15"/>
      <c r="F451" s="121"/>
      <c r="G451" s="15"/>
      <c r="H451" s="45"/>
      <c r="I451" s="45"/>
      <c r="J451" s="45"/>
      <c r="K451" s="46"/>
      <c r="L451" s="46"/>
      <c r="M451" s="46"/>
      <c r="N451" s="46"/>
    </row>
    <row r="452" spans="1:14" s="10" customFormat="1">
      <c r="A452" s="13"/>
      <c r="B452" s="13"/>
      <c r="C452" s="13"/>
      <c r="D452" s="14"/>
      <c r="E452" s="15"/>
      <c r="F452" s="121"/>
      <c r="G452" s="15"/>
      <c r="H452" s="45"/>
      <c r="I452" s="45"/>
      <c r="J452" s="45"/>
      <c r="K452" s="46"/>
      <c r="L452" s="46"/>
      <c r="M452" s="46"/>
      <c r="N452" s="46"/>
    </row>
    <row r="453" spans="1:14" s="10" customFormat="1">
      <c r="A453" s="13"/>
      <c r="B453" s="13"/>
      <c r="C453" s="13"/>
      <c r="D453" s="14"/>
      <c r="E453" s="15"/>
      <c r="F453" s="121"/>
      <c r="G453" s="15"/>
      <c r="H453" s="45"/>
      <c r="I453" s="45"/>
      <c r="J453" s="45"/>
      <c r="K453" s="46"/>
      <c r="L453" s="46"/>
      <c r="M453" s="46"/>
      <c r="N453" s="46"/>
    </row>
    <row r="454" spans="1:14" s="10" customFormat="1">
      <c r="A454" s="13"/>
      <c r="B454" s="13"/>
      <c r="C454" s="13"/>
      <c r="D454" s="14"/>
      <c r="E454" s="15"/>
      <c r="F454" s="121"/>
      <c r="G454" s="15"/>
      <c r="H454" s="45"/>
      <c r="I454" s="45"/>
      <c r="J454" s="45"/>
      <c r="K454" s="46"/>
      <c r="L454" s="46"/>
      <c r="M454" s="46"/>
      <c r="N454" s="46"/>
    </row>
    <row r="455" spans="1:14" s="10" customFormat="1">
      <c r="A455" s="13"/>
      <c r="B455" s="13"/>
      <c r="C455" s="13"/>
      <c r="D455" s="14"/>
      <c r="E455" s="15"/>
      <c r="F455" s="121"/>
      <c r="G455" s="15"/>
      <c r="H455" s="45"/>
      <c r="I455" s="45"/>
      <c r="J455" s="45"/>
      <c r="K455" s="46"/>
      <c r="L455" s="46"/>
      <c r="M455" s="46"/>
      <c r="N455" s="46"/>
    </row>
    <row r="456" spans="1:14" s="10" customFormat="1">
      <c r="A456" s="13"/>
      <c r="B456" s="13"/>
      <c r="C456" s="13"/>
      <c r="D456" s="14"/>
      <c r="E456" s="15"/>
      <c r="F456" s="121"/>
      <c r="G456" s="15"/>
      <c r="H456" s="45"/>
      <c r="I456" s="45"/>
      <c r="J456" s="45"/>
      <c r="K456" s="46"/>
      <c r="L456" s="46"/>
      <c r="M456" s="46"/>
      <c r="N456" s="46"/>
    </row>
    <row r="457" spans="1:14" s="10" customFormat="1">
      <c r="A457" s="13"/>
      <c r="B457" s="13"/>
      <c r="C457" s="13"/>
      <c r="D457" s="14"/>
      <c r="E457" s="15"/>
      <c r="F457" s="121"/>
      <c r="G457" s="15"/>
      <c r="H457" s="45"/>
      <c r="I457" s="45"/>
      <c r="J457" s="45"/>
      <c r="K457" s="46"/>
      <c r="L457" s="46"/>
      <c r="M457" s="46"/>
      <c r="N457" s="46"/>
    </row>
    <row r="458" spans="1:14" s="10" customFormat="1">
      <c r="A458" s="13"/>
      <c r="B458" s="13"/>
      <c r="C458" s="13"/>
      <c r="D458" s="14"/>
      <c r="E458" s="15"/>
      <c r="F458" s="121"/>
      <c r="G458" s="15"/>
      <c r="H458" s="45"/>
      <c r="I458" s="45"/>
      <c r="J458" s="45"/>
      <c r="K458" s="46"/>
      <c r="L458" s="46"/>
      <c r="M458" s="46"/>
      <c r="N458" s="46"/>
    </row>
    <row r="459" spans="1:14" s="10" customFormat="1">
      <c r="A459" s="13"/>
      <c r="B459" s="13"/>
      <c r="C459" s="13"/>
      <c r="D459" s="14"/>
      <c r="E459" s="15"/>
      <c r="F459" s="121"/>
      <c r="G459" s="15"/>
      <c r="H459" s="45"/>
      <c r="I459" s="45"/>
      <c r="J459" s="45"/>
      <c r="K459" s="46"/>
      <c r="L459" s="46"/>
      <c r="M459" s="46"/>
      <c r="N459" s="46"/>
    </row>
    <row r="460" spans="1:14" s="10" customFormat="1">
      <c r="A460" s="13"/>
      <c r="B460" s="13"/>
      <c r="C460" s="13"/>
      <c r="D460" s="14"/>
      <c r="E460" s="15"/>
      <c r="F460" s="121"/>
      <c r="G460" s="15"/>
      <c r="H460" s="45"/>
      <c r="I460" s="45"/>
      <c r="J460" s="45"/>
      <c r="K460" s="46"/>
      <c r="L460" s="46"/>
      <c r="M460" s="46"/>
      <c r="N460" s="46"/>
    </row>
    <row r="461" spans="1:14" s="10" customFormat="1">
      <c r="A461" s="13"/>
      <c r="B461" s="13"/>
      <c r="C461" s="13"/>
      <c r="D461" s="14"/>
      <c r="E461" s="15"/>
      <c r="F461" s="121"/>
      <c r="G461" s="15"/>
      <c r="H461" s="45"/>
      <c r="I461" s="45"/>
      <c r="J461" s="45"/>
      <c r="K461" s="46"/>
      <c r="L461" s="46"/>
      <c r="M461" s="46"/>
      <c r="N461" s="46"/>
    </row>
    <row r="462" spans="1:14" s="10" customFormat="1">
      <c r="A462" s="13"/>
      <c r="B462" s="13"/>
      <c r="C462" s="13"/>
      <c r="D462" s="14"/>
      <c r="E462" s="15"/>
      <c r="F462" s="121"/>
      <c r="G462" s="15"/>
      <c r="H462" s="45"/>
      <c r="I462" s="45"/>
      <c r="J462" s="45"/>
      <c r="K462" s="46"/>
      <c r="L462" s="46"/>
      <c r="M462" s="46"/>
      <c r="N462" s="46"/>
    </row>
    <row r="463" spans="1:14" s="10" customFormat="1">
      <c r="A463" s="13"/>
      <c r="B463" s="13"/>
      <c r="C463" s="13"/>
      <c r="D463" s="14"/>
      <c r="E463" s="15"/>
      <c r="F463" s="121"/>
      <c r="G463" s="15"/>
      <c r="H463" s="45"/>
      <c r="I463" s="45"/>
      <c r="J463" s="45"/>
      <c r="K463" s="46"/>
      <c r="L463" s="46"/>
      <c r="M463" s="46"/>
      <c r="N463" s="46"/>
    </row>
    <row r="464" spans="1:14" s="10" customFormat="1">
      <c r="A464" s="13"/>
      <c r="B464" s="13"/>
      <c r="C464" s="13"/>
      <c r="D464" s="14"/>
      <c r="E464" s="15"/>
      <c r="F464" s="121"/>
      <c r="G464" s="15"/>
      <c r="H464" s="45"/>
      <c r="I464" s="45"/>
      <c r="J464" s="45"/>
      <c r="K464" s="46"/>
      <c r="L464" s="46"/>
      <c r="M464" s="46"/>
      <c r="N464" s="46"/>
    </row>
    <row r="465" spans="1:14" s="10" customFormat="1">
      <c r="A465" s="13"/>
      <c r="B465" s="13"/>
      <c r="C465" s="13"/>
      <c r="D465" s="14"/>
      <c r="E465" s="15"/>
      <c r="F465" s="121"/>
      <c r="G465" s="15"/>
      <c r="H465" s="45"/>
      <c r="I465" s="45"/>
      <c r="J465" s="45"/>
      <c r="K465" s="46"/>
      <c r="L465" s="46"/>
      <c r="M465" s="46"/>
      <c r="N465" s="46"/>
    </row>
    <row r="466" spans="1:14" s="10" customFormat="1">
      <c r="A466" s="13"/>
      <c r="B466" s="13"/>
      <c r="C466" s="13"/>
      <c r="D466" s="14"/>
      <c r="E466" s="15"/>
      <c r="F466" s="121"/>
      <c r="G466" s="15"/>
      <c r="H466" s="45"/>
      <c r="I466" s="45"/>
      <c r="J466" s="45"/>
      <c r="K466" s="46"/>
      <c r="L466" s="46"/>
      <c r="M466" s="46"/>
      <c r="N466" s="46"/>
    </row>
    <row r="467" spans="1:14" s="10" customFormat="1">
      <c r="A467" s="13"/>
      <c r="B467" s="13"/>
      <c r="C467" s="13"/>
      <c r="D467" s="14"/>
      <c r="E467" s="15"/>
      <c r="F467" s="121"/>
      <c r="G467" s="15"/>
      <c r="H467" s="45"/>
      <c r="I467" s="45"/>
      <c r="J467" s="45"/>
      <c r="K467" s="46"/>
      <c r="L467" s="46"/>
      <c r="M467" s="46"/>
      <c r="N467" s="46"/>
    </row>
    <row r="468" spans="1:14" s="10" customFormat="1">
      <c r="A468" s="13"/>
      <c r="B468" s="13"/>
      <c r="C468" s="13"/>
      <c r="D468" s="14"/>
      <c r="E468" s="15"/>
      <c r="F468" s="121"/>
      <c r="G468" s="15"/>
      <c r="H468" s="45"/>
      <c r="I468" s="45"/>
      <c r="J468" s="45"/>
      <c r="K468" s="46"/>
      <c r="L468" s="46"/>
      <c r="M468" s="46"/>
      <c r="N468" s="46"/>
    </row>
    <row r="469" spans="1:14" s="10" customFormat="1">
      <c r="A469" s="13"/>
      <c r="B469" s="13"/>
      <c r="C469" s="13"/>
      <c r="D469" s="14"/>
      <c r="E469" s="15"/>
      <c r="F469" s="121"/>
      <c r="G469" s="15"/>
      <c r="H469" s="45"/>
      <c r="I469" s="45"/>
      <c r="J469" s="45"/>
      <c r="K469" s="46"/>
      <c r="L469" s="46"/>
      <c r="M469" s="46"/>
      <c r="N469" s="46"/>
    </row>
    <row r="470" spans="1:14" s="10" customFormat="1">
      <c r="A470" s="13"/>
      <c r="B470" s="13"/>
      <c r="C470" s="13"/>
      <c r="D470" s="14"/>
      <c r="E470" s="15"/>
      <c r="F470" s="121"/>
      <c r="G470" s="15"/>
      <c r="H470" s="45"/>
      <c r="I470" s="45"/>
      <c r="J470" s="45"/>
      <c r="K470" s="46"/>
      <c r="L470" s="46"/>
      <c r="M470" s="46"/>
      <c r="N470" s="46"/>
    </row>
    <row r="471" spans="1:14" s="10" customFormat="1">
      <c r="A471" s="13"/>
      <c r="B471" s="13"/>
      <c r="C471" s="13"/>
      <c r="D471" s="14"/>
      <c r="E471" s="15"/>
      <c r="F471" s="121"/>
      <c r="G471" s="15"/>
      <c r="H471" s="45"/>
      <c r="I471" s="45"/>
      <c r="J471" s="45"/>
      <c r="K471" s="46"/>
      <c r="L471" s="46"/>
      <c r="M471" s="46"/>
      <c r="N471" s="46"/>
    </row>
    <row r="472" spans="1:14" s="10" customFormat="1">
      <c r="A472" s="13"/>
      <c r="B472" s="13"/>
      <c r="C472" s="13"/>
      <c r="D472" s="14"/>
      <c r="E472" s="15"/>
      <c r="F472" s="121"/>
      <c r="G472" s="15"/>
      <c r="H472" s="45"/>
      <c r="I472" s="45"/>
      <c r="J472" s="45"/>
      <c r="K472" s="46"/>
      <c r="L472" s="46"/>
      <c r="M472" s="46"/>
      <c r="N472" s="46"/>
    </row>
    <row r="473" spans="1:14" s="10" customFormat="1">
      <c r="A473" s="13"/>
      <c r="B473" s="13"/>
      <c r="C473" s="13"/>
      <c r="D473" s="14"/>
      <c r="E473" s="15"/>
      <c r="F473" s="121"/>
      <c r="G473" s="15"/>
      <c r="H473" s="45"/>
      <c r="I473" s="45"/>
      <c r="J473" s="45"/>
      <c r="K473" s="46"/>
      <c r="L473" s="46"/>
      <c r="M473" s="46"/>
      <c r="N473" s="46"/>
    </row>
    <row r="474" spans="1:14" s="10" customFormat="1">
      <c r="A474" s="13"/>
      <c r="B474" s="13"/>
      <c r="C474" s="13"/>
      <c r="D474" s="14"/>
      <c r="E474" s="15"/>
      <c r="F474" s="121"/>
      <c r="G474" s="15"/>
      <c r="H474" s="45"/>
      <c r="I474" s="45"/>
      <c r="J474" s="45"/>
      <c r="K474" s="46"/>
      <c r="L474" s="46"/>
      <c r="M474" s="46"/>
      <c r="N474" s="46"/>
    </row>
    <row r="475" spans="1:14" s="10" customFormat="1">
      <c r="A475" s="13"/>
      <c r="B475" s="13"/>
      <c r="C475" s="13"/>
      <c r="D475" s="14"/>
      <c r="E475" s="15"/>
      <c r="F475" s="121"/>
      <c r="G475" s="15"/>
      <c r="H475" s="45"/>
      <c r="I475" s="45"/>
      <c r="J475" s="45"/>
      <c r="K475" s="46"/>
      <c r="L475" s="46"/>
      <c r="M475" s="46"/>
      <c r="N475" s="46"/>
    </row>
    <row r="476" spans="1:14" s="10" customFormat="1">
      <c r="A476" s="13"/>
      <c r="B476" s="13"/>
      <c r="C476" s="13"/>
      <c r="D476" s="14"/>
      <c r="E476" s="15"/>
      <c r="F476" s="121"/>
      <c r="G476" s="15"/>
      <c r="H476" s="45"/>
      <c r="I476" s="45"/>
      <c r="J476" s="45"/>
      <c r="K476" s="46"/>
      <c r="L476" s="46"/>
      <c r="M476" s="46"/>
      <c r="N476" s="46"/>
    </row>
    <row r="477" spans="1:14" s="10" customFormat="1">
      <c r="A477" s="13"/>
      <c r="B477" s="13"/>
      <c r="C477" s="13"/>
      <c r="D477" s="14"/>
      <c r="E477" s="15"/>
      <c r="F477" s="121"/>
      <c r="G477" s="15"/>
      <c r="H477" s="45"/>
      <c r="I477" s="45"/>
      <c r="J477" s="45"/>
      <c r="K477" s="46"/>
      <c r="L477" s="46"/>
      <c r="M477" s="46"/>
      <c r="N477" s="46"/>
    </row>
    <row r="478" spans="1:14" s="10" customFormat="1">
      <c r="A478" s="13"/>
      <c r="B478" s="13"/>
      <c r="C478" s="13"/>
      <c r="D478" s="14"/>
      <c r="E478" s="15"/>
      <c r="F478" s="121"/>
      <c r="G478" s="15"/>
      <c r="H478" s="45"/>
      <c r="I478" s="45"/>
      <c r="J478" s="45"/>
      <c r="K478" s="46"/>
      <c r="L478" s="46"/>
      <c r="M478" s="46"/>
      <c r="N478" s="46"/>
    </row>
    <row r="479" spans="1:14" s="10" customFormat="1">
      <c r="A479" s="13"/>
      <c r="B479" s="13"/>
      <c r="C479" s="13"/>
      <c r="D479" s="14"/>
      <c r="E479" s="15"/>
      <c r="F479" s="121"/>
      <c r="G479" s="15"/>
      <c r="H479" s="45"/>
      <c r="I479" s="45"/>
      <c r="J479" s="45"/>
      <c r="K479" s="46"/>
      <c r="L479" s="46"/>
      <c r="M479" s="46"/>
      <c r="N479" s="46"/>
    </row>
    <row r="480" spans="1:14" s="10" customFormat="1">
      <c r="A480" s="13"/>
      <c r="B480" s="13"/>
      <c r="C480" s="13"/>
      <c r="D480" s="14"/>
      <c r="E480" s="15"/>
      <c r="F480" s="121"/>
      <c r="G480" s="15"/>
      <c r="H480" s="45"/>
      <c r="I480" s="45"/>
      <c r="J480" s="45"/>
      <c r="K480" s="46"/>
      <c r="L480" s="46"/>
      <c r="M480" s="46"/>
      <c r="N480" s="46"/>
    </row>
    <row r="481" spans="1:14" s="10" customFormat="1">
      <c r="A481" s="13"/>
      <c r="B481" s="13"/>
      <c r="C481" s="13"/>
      <c r="D481" s="14"/>
      <c r="E481" s="15"/>
      <c r="F481" s="121"/>
      <c r="G481" s="15"/>
      <c r="H481" s="45"/>
      <c r="I481" s="45"/>
      <c r="J481" s="45"/>
      <c r="K481" s="46"/>
      <c r="L481" s="46"/>
      <c r="M481" s="46"/>
      <c r="N481" s="46"/>
    </row>
    <row r="482" spans="1:14" s="10" customFormat="1">
      <c r="A482" s="13"/>
      <c r="B482" s="13"/>
      <c r="C482" s="13"/>
      <c r="D482" s="14"/>
      <c r="E482" s="15"/>
      <c r="F482" s="121"/>
      <c r="G482" s="15"/>
      <c r="H482" s="45"/>
      <c r="I482" s="45"/>
      <c r="J482" s="45"/>
      <c r="K482" s="46"/>
      <c r="L482" s="46"/>
      <c r="M482" s="46"/>
      <c r="N482" s="46"/>
    </row>
    <row r="483" spans="1:14" s="10" customFormat="1">
      <c r="A483" s="13"/>
      <c r="B483" s="13"/>
      <c r="C483" s="13"/>
      <c r="D483" s="14"/>
      <c r="E483" s="15"/>
      <c r="F483" s="121"/>
      <c r="G483" s="15"/>
      <c r="H483" s="45"/>
      <c r="I483" s="45"/>
      <c r="J483" s="45"/>
      <c r="K483" s="46"/>
      <c r="L483" s="46"/>
      <c r="M483" s="46"/>
      <c r="N483" s="46"/>
    </row>
    <row r="484" spans="1:14" s="10" customFormat="1">
      <c r="A484" s="13"/>
      <c r="B484" s="13"/>
      <c r="C484" s="13"/>
      <c r="D484" s="14"/>
      <c r="E484" s="15"/>
      <c r="F484" s="121"/>
      <c r="G484" s="15"/>
      <c r="H484" s="45"/>
      <c r="I484" s="45"/>
      <c r="J484" s="45"/>
      <c r="K484" s="46"/>
      <c r="L484" s="46"/>
      <c r="M484" s="46"/>
      <c r="N484" s="46"/>
    </row>
    <row r="485" spans="1:14" s="10" customFormat="1">
      <c r="A485" s="13"/>
      <c r="B485" s="13"/>
      <c r="C485" s="13"/>
      <c r="D485" s="14"/>
      <c r="E485" s="15"/>
      <c r="F485" s="121"/>
      <c r="G485" s="15"/>
      <c r="H485" s="45"/>
      <c r="I485" s="45"/>
      <c r="J485" s="45"/>
      <c r="K485" s="46"/>
      <c r="L485" s="46"/>
      <c r="M485" s="46"/>
      <c r="N485" s="46"/>
    </row>
    <row r="486" spans="1:14" s="10" customFormat="1">
      <c r="A486" s="13"/>
      <c r="B486" s="13"/>
      <c r="C486" s="13"/>
      <c r="D486" s="14"/>
      <c r="E486" s="15"/>
      <c r="F486" s="121"/>
      <c r="G486" s="15"/>
      <c r="H486" s="45"/>
      <c r="I486" s="45"/>
      <c r="J486" s="45"/>
      <c r="K486" s="46"/>
      <c r="L486" s="46"/>
      <c r="M486" s="46"/>
      <c r="N486" s="46"/>
    </row>
    <row r="487" spans="1:14" s="10" customFormat="1">
      <c r="A487" s="13"/>
      <c r="B487" s="13"/>
      <c r="C487" s="13"/>
      <c r="D487" s="14"/>
      <c r="E487" s="15"/>
      <c r="F487" s="121"/>
      <c r="G487" s="15"/>
      <c r="H487" s="45"/>
      <c r="I487" s="45"/>
      <c r="J487" s="45"/>
      <c r="K487" s="46"/>
      <c r="L487" s="46"/>
      <c r="M487" s="46"/>
      <c r="N487" s="46"/>
    </row>
    <row r="488" spans="1:14" s="10" customFormat="1">
      <c r="A488" s="13"/>
      <c r="B488" s="13"/>
      <c r="C488" s="13"/>
      <c r="D488" s="14"/>
      <c r="E488" s="15"/>
      <c r="F488" s="121"/>
      <c r="G488" s="15"/>
      <c r="H488" s="45"/>
      <c r="I488" s="45"/>
      <c r="J488" s="45"/>
      <c r="K488" s="46"/>
      <c r="L488" s="46"/>
      <c r="M488" s="46"/>
      <c r="N488" s="46"/>
    </row>
    <row r="489" spans="1:14" s="10" customFormat="1">
      <c r="A489" s="13"/>
      <c r="B489" s="13"/>
      <c r="C489" s="13"/>
      <c r="D489" s="14"/>
      <c r="E489" s="15"/>
      <c r="F489" s="121"/>
      <c r="G489" s="15"/>
      <c r="H489" s="45"/>
      <c r="I489" s="45"/>
      <c r="J489" s="45"/>
      <c r="K489" s="46"/>
      <c r="L489" s="46"/>
      <c r="M489" s="46"/>
      <c r="N489" s="46"/>
    </row>
    <row r="490" spans="1:14" s="10" customFormat="1">
      <c r="A490" s="13"/>
      <c r="B490" s="13"/>
      <c r="C490" s="13"/>
      <c r="D490" s="14"/>
      <c r="E490" s="15"/>
      <c r="F490" s="121"/>
      <c r="G490" s="15"/>
      <c r="H490" s="45"/>
      <c r="I490" s="45"/>
      <c r="J490" s="45"/>
      <c r="K490" s="46"/>
      <c r="L490" s="46"/>
      <c r="M490" s="46"/>
      <c r="N490" s="46"/>
    </row>
    <row r="491" spans="1:14" s="10" customFormat="1">
      <c r="A491" s="13"/>
      <c r="B491" s="13"/>
      <c r="C491" s="13"/>
      <c r="D491" s="14"/>
      <c r="E491" s="15"/>
      <c r="F491" s="121"/>
      <c r="G491" s="15"/>
      <c r="H491" s="45"/>
      <c r="I491" s="45"/>
      <c r="J491" s="45"/>
      <c r="K491" s="46"/>
      <c r="L491" s="46"/>
      <c r="M491" s="46"/>
      <c r="N491" s="46"/>
    </row>
    <row r="492" spans="1:14" s="10" customFormat="1">
      <c r="A492" s="13"/>
      <c r="B492" s="13"/>
      <c r="C492" s="13"/>
      <c r="D492" s="14"/>
      <c r="E492" s="15"/>
      <c r="F492" s="121"/>
      <c r="G492" s="15"/>
      <c r="H492" s="45"/>
      <c r="I492" s="45"/>
      <c r="J492" s="45"/>
      <c r="K492" s="46"/>
      <c r="L492" s="46"/>
      <c r="M492" s="46"/>
      <c r="N492" s="46"/>
    </row>
    <row r="493" spans="1:14" s="10" customFormat="1">
      <c r="A493" s="13"/>
      <c r="B493" s="13"/>
      <c r="C493" s="13"/>
      <c r="D493" s="14"/>
      <c r="E493" s="15"/>
      <c r="F493" s="121"/>
      <c r="G493" s="15"/>
      <c r="H493" s="45"/>
      <c r="I493" s="45"/>
      <c r="J493" s="45"/>
      <c r="K493" s="46"/>
      <c r="L493" s="46"/>
      <c r="M493" s="46"/>
      <c r="N493" s="46"/>
    </row>
    <row r="494" spans="1:14" s="10" customFormat="1">
      <c r="A494" s="13"/>
      <c r="B494" s="13"/>
      <c r="C494" s="13"/>
      <c r="D494" s="14"/>
      <c r="E494" s="15"/>
      <c r="F494" s="121"/>
      <c r="G494" s="15"/>
      <c r="H494" s="45"/>
      <c r="I494" s="45"/>
      <c r="J494" s="45"/>
      <c r="K494" s="46"/>
      <c r="L494" s="46"/>
      <c r="M494" s="46"/>
      <c r="N494" s="46"/>
    </row>
    <row r="495" spans="1:14" s="10" customFormat="1">
      <c r="A495" s="13"/>
      <c r="B495" s="13"/>
      <c r="C495" s="13"/>
      <c r="D495" s="14"/>
      <c r="E495" s="15"/>
      <c r="F495" s="121"/>
      <c r="G495" s="15"/>
      <c r="H495" s="45"/>
      <c r="I495" s="45"/>
      <c r="J495" s="45"/>
      <c r="K495" s="46"/>
      <c r="L495" s="46"/>
      <c r="M495" s="46"/>
      <c r="N495" s="46"/>
    </row>
    <row r="496" spans="1:14" s="10" customFormat="1">
      <c r="A496" s="13"/>
      <c r="B496" s="13"/>
      <c r="C496" s="13"/>
      <c r="D496" s="14"/>
      <c r="E496" s="15"/>
      <c r="F496" s="121"/>
      <c r="G496" s="15"/>
      <c r="H496" s="45"/>
      <c r="I496" s="45"/>
      <c r="J496" s="45"/>
      <c r="K496" s="46"/>
      <c r="L496" s="46"/>
      <c r="M496" s="46"/>
      <c r="N496" s="46"/>
    </row>
    <row r="497" spans="1:14" s="10" customFormat="1">
      <c r="A497" s="13"/>
      <c r="B497" s="13"/>
      <c r="C497" s="13"/>
      <c r="D497" s="14"/>
      <c r="E497" s="15"/>
      <c r="F497" s="121"/>
      <c r="G497" s="15"/>
      <c r="H497" s="45"/>
      <c r="I497" s="45"/>
      <c r="J497" s="45"/>
      <c r="K497" s="46"/>
      <c r="L497" s="46"/>
      <c r="M497" s="46"/>
      <c r="N497" s="46"/>
    </row>
    <row r="498" spans="1:14" s="10" customFormat="1">
      <c r="A498" s="13"/>
      <c r="B498" s="13"/>
      <c r="C498" s="13"/>
      <c r="D498" s="14"/>
      <c r="E498" s="15"/>
      <c r="F498" s="121"/>
      <c r="G498" s="15"/>
      <c r="H498" s="45"/>
      <c r="I498" s="45"/>
      <c r="J498" s="45"/>
      <c r="K498" s="46"/>
      <c r="L498" s="46"/>
      <c r="M498" s="46"/>
      <c r="N498" s="46"/>
    </row>
    <row r="499" spans="1:14" s="10" customFormat="1">
      <c r="A499" s="13"/>
      <c r="B499" s="13"/>
      <c r="C499" s="13"/>
      <c r="D499" s="14"/>
      <c r="E499" s="15"/>
      <c r="F499" s="121"/>
      <c r="G499" s="15"/>
      <c r="H499" s="45"/>
      <c r="I499" s="45"/>
      <c r="J499" s="45"/>
      <c r="K499" s="46"/>
      <c r="L499" s="46"/>
      <c r="M499" s="46"/>
      <c r="N499" s="46"/>
    </row>
    <row r="500" spans="1:14" s="10" customFormat="1">
      <c r="A500" s="13"/>
      <c r="B500" s="13"/>
      <c r="C500" s="13"/>
      <c r="D500" s="14"/>
      <c r="E500" s="15"/>
      <c r="F500" s="121"/>
      <c r="G500" s="15"/>
      <c r="H500" s="45"/>
      <c r="I500" s="45"/>
      <c r="J500" s="45"/>
      <c r="K500" s="46"/>
      <c r="L500" s="46"/>
      <c r="M500" s="46"/>
      <c r="N500" s="46"/>
    </row>
    <row r="501" spans="1:14" s="10" customFormat="1">
      <c r="A501" s="13"/>
      <c r="B501" s="13"/>
      <c r="C501" s="13"/>
      <c r="D501" s="14"/>
      <c r="E501" s="15"/>
      <c r="F501" s="121"/>
      <c r="G501" s="15"/>
      <c r="H501" s="45"/>
      <c r="I501" s="45"/>
      <c r="J501" s="45"/>
      <c r="K501" s="46"/>
      <c r="L501" s="46"/>
      <c r="M501" s="46"/>
      <c r="N501" s="46"/>
    </row>
    <row r="502" spans="1:14" s="10" customFormat="1">
      <c r="A502" s="13"/>
      <c r="B502" s="13"/>
      <c r="C502" s="13"/>
      <c r="D502" s="14"/>
      <c r="E502" s="15"/>
      <c r="F502" s="121"/>
      <c r="G502" s="15"/>
      <c r="H502" s="45"/>
      <c r="I502" s="45"/>
      <c r="J502" s="45"/>
      <c r="K502" s="46"/>
      <c r="L502" s="46"/>
      <c r="M502" s="46"/>
      <c r="N502" s="46"/>
    </row>
    <row r="503" spans="1:14" s="10" customFormat="1">
      <c r="A503" s="13"/>
      <c r="B503" s="13"/>
      <c r="C503" s="13"/>
      <c r="D503" s="14"/>
      <c r="E503" s="15"/>
      <c r="F503" s="121"/>
      <c r="G503" s="15"/>
      <c r="H503" s="45"/>
      <c r="I503" s="45"/>
      <c r="J503" s="45"/>
      <c r="K503" s="46"/>
      <c r="L503" s="46"/>
      <c r="M503" s="46"/>
      <c r="N503" s="46"/>
    </row>
    <row r="504" spans="1:14" s="10" customFormat="1">
      <c r="A504" s="13"/>
      <c r="B504" s="13"/>
      <c r="C504" s="13"/>
      <c r="D504" s="14"/>
      <c r="E504" s="15"/>
      <c r="F504" s="121"/>
      <c r="G504" s="15"/>
      <c r="H504" s="45"/>
      <c r="I504" s="45"/>
      <c r="J504" s="45"/>
      <c r="K504" s="46"/>
      <c r="L504" s="46"/>
      <c r="M504" s="46"/>
      <c r="N504" s="46"/>
    </row>
    <row r="505" spans="1:14" s="10" customFormat="1">
      <c r="A505" s="13"/>
      <c r="B505" s="13"/>
      <c r="C505" s="13"/>
      <c r="D505" s="14"/>
      <c r="E505" s="15"/>
      <c r="F505" s="121"/>
      <c r="G505" s="15"/>
      <c r="H505" s="45"/>
      <c r="I505" s="45"/>
      <c r="J505" s="45"/>
      <c r="K505" s="46"/>
      <c r="L505" s="46"/>
      <c r="M505" s="46"/>
      <c r="N505" s="46"/>
    </row>
    <row r="506" spans="1:14" s="10" customFormat="1">
      <c r="A506" s="13"/>
      <c r="B506" s="13"/>
      <c r="C506" s="13"/>
      <c r="D506" s="14"/>
      <c r="E506" s="15"/>
      <c r="F506" s="121"/>
      <c r="G506" s="15"/>
      <c r="H506" s="45"/>
      <c r="I506" s="45"/>
      <c r="J506" s="45"/>
      <c r="K506" s="46"/>
      <c r="L506" s="46"/>
      <c r="M506" s="46"/>
      <c r="N506" s="46"/>
    </row>
    <row r="507" spans="1:14" s="10" customFormat="1">
      <c r="A507" s="13"/>
      <c r="B507" s="13"/>
      <c r="C507" s="13"/>
      <c r="D507" s="14"/>
      <c r="E507" s="15"/>
      <c r="F507" s="121"/>
      <c r="G507" s="15"/>
      <c r="H507" s="45"/>
      <c r="I507" s="45"/>
      <c r="J507" s="45"/>
      <c r="K507" s="46"/>
      <c r="L507" s="46"/>
      <c r="M507" s="46"/>
      <c r="N507" s="46"/>
    </row>
    <row r="508" spans="1:14" s="10" customFormat="1">
      <c r="A508" s="13"/>
      <c r="B508" s="13"/>
      <c r="C508" s="13"/>
      <c r="D508" s="14"/>
      <c r="E508" s="15"/>
      <c r="F508" s="121"/>
      <c r="G508" s="15"/>
      <c r="H508" s="45"/>
      <c r="I508" s="45"/>
      <c r="J508" s="45"/>
      <c r="K508" s="46"/>
      <c r="L508" s="46"/>
      <c r="M508" s="46"/>
      <c r="N508" s="46"/>
    </row>
    <row r="509" spans="1:14" s="10" customFormat="1">
      <c r="A509" s="13"/>
      <c r="B509" s="13"/>
      <c r="C509" s="13"/>
      <c r="D509" s="14"/>
      <c r="E509" s="15"/>
      <c r="F509" s="121"/>
      <c r="G509" s="15"/>
      <c r="H509" s="45"/>
      <c r="I509" s="45"/>
      <c r="J509" s="45"/>
      <c r="K509" s="46"/>
      <c r="L509" s="46"/>
      <c r="M509" s="46"/>
      <c r="N509" s="46"/>
    </row>
    <row r="510" spans="1:14" s="10" customFormat="1">
      <c r="A510" s="13"/>
      <c r="B510" s="13"/>
      <c r="C510" s="13"/>
      <c r="D510" s="14"/>
      <c r="E510" s="15"/>
      <c r="F510" s="121"/>
      <c r="G510" s="15"/>
      <c r="H510" s="45"/>
      <c r="I510" s="45"/>
      <c r="J510" s="45"/>
      <c r="K510" s="46"/>
      <c r="L510" s="46"/>
      <c r="M510" s="46"/>
      <c r="N510" s="46"/>
    </row>
    <row r="511" spans="1:14" s="10" customFormat="1">
      <c r="A511" s="13"/>
      <c r="B511" s="13"/>
      <c r="C511" s="13"/>
      <c r="D511" s="14"/>
      <c r="E511" s="15"/>
      <c r="F511" s="121"/>
      <c r="G511" s="15"/>
      <c r="H511" s="45"/>
      <c r="I511" s="45"/>
      <c r="J511" s="45"/>
      <c r="K511" s="46"/>
      <c r="L511" s="46"/>
      <c r="M511" s="46"/>
      <c r="N511" s="46"/>
    </row>
    <row r="512" spans="1:14" s="10" customFormat="1">
      <c r="A512" s="13"/>
      <c r="B512" s="13"/>
      <c r="C512" s="13"/>
      <c r="D512" s="14"/>
      <c r="E512" s="15"/>
      <c r="F512" s="121"/>
      <c r="G512" s="15"/>
      <c r="H512" s="45"/>
      <c r="I512" s="45"/>
      <c r="J512" s="45"/>
      <c r="K512" s="46"/>
      <c r="L512" s="46"/>
      <c r="M512" s="46"/>
      <c r="N512" s="46"/>
    </row>
    <row r="513" spans="1:14" s="10" customFormat="1">
      <c r="A513" s="13"/>
      <c r="B513" s="13"/>
      <c r="C513" s="13"/>
      <c r="D513" s="14"/>
      <c r="E513" s="15"/>
      <c r="F513" s="121"/>
      <c r="G513" s="15"/>
      <c r="H513" s="45"/>
      <c r="I513" s="45"/>
      <c r="J513" s="45"/>
      <c r="K513" s="46"/>
      <c r="L513" s="46"/>
      <c r="M513" s="46"/>
      <c r="N513" s="46"/>
    </row>
    <row r="514" spans="1:14" s="10" customFormat="1">
      <c r="A514" s="13"/>
      <c r="B514" s="13"/>
      <c r="C514" s="13"/>
      <c r="D514" s="14"/>
      <c r="E514" s="15"/>
      <c r="F514" s="121"/>
      <c r="G514" s="15"/>
      <c r="H514" s="45"/>
      <c r="I514" s="45"/>
      <c r="J514" s="45"/>
      <c r="K514" s="46"/>
      <c r="L514" s="46"/>
      <c r="M514" s="46"/>
      <c r="N514" s="46"/>
    </row>
    <row r="515" spans="1:14" s="10" customFormat="1">
      <c r="A515" s="13"/>
      <c r="B515" s="13"/>
      <c r="C515" s="13"/>
      <c r="D515" s="14"/>
      <c r="E515" s="15"/>
      <c r="F515" s="121"/>
      <c r="G515" s="15"/>
      <c r="H515" s="45"/>
      <c r="I515" s="45"/>
      <c r="J515" s="45"/>
      <c r="K515" s="46"/>
      <c r="L515" s="46"/>
      <c r="M515" s="46"/>
      <c r="N515" s="46"/>
    </row>
    <row r="516" spans="1:14" s="10" customFormat="1">
      <c r="A516" s="13"/>
      <c r="B516" s="13"/>
      <c r="C516" s="13"/>
      <c r="D516" s="14"/>
      <c r="E516" s="15"/>
      <c r="F516" s="121"/>
      <c r="G516" s="15"/>
      <c r="H516" s="45"/>
      <c r="I516" s="45"/>
      <c r="J516" s="45"/>
      <c r="K516" s="46"/>
      <c r="L516" s="46"/>
      <c r="M516" s="46"/>
      <c r="N516" s="46"/>
    </row>
    <row r="517" spans="1:14" s="10" customFormat="1">
      <c r="A517" s="13"/>
      <c r="B517" s="13"/>
      <c r="C517" s="13"/>
      <c r="D517" s="14"/>
      <c r="E517" s="15"/>
      <c r="F517" s="121"/>
      <c r="G517" s="15"/>
      <c r="H517" s="45"/>
      <c r="I517" s="45"/>
      <c r="J517" s="45"/>
      <c r="K517" s="46"/>
      <c r="L517" s="46"/>
      <c r="M517" s="46"/>
      <c r="N517" s="46"/>
    </row>
    <row r="518" spans="1:14" s="10" customFormat="1">
      <c r="A518" s="13"/>
      <c r="B518" s="13"/>
      <c r="C518" s="13"/>
      <c r="D518" s="14"/>
      <c r="E518" s="15"/>
      <c r="F518" s="121"/>
      <c r="G518" s="15"/>
      <c r="H518" s="45"/>
      <c r="I518" s="45"/>
      <c r="J518" s="45"/>
      <c r="K518" s="46"/>
      <c r="L518" s="46"/>
      <c r="M518" s="46"/>
      <c r="N518" s="46"/>
    </row>
    <row r="519" spans="1:14" s="10" customFormat="1">
      <c r="A519" s="13"/>
      <c r="B519" s="13"/>
      <c r="C519" s="13"/>
      <c r="D519" s="14"/>
      <c r="E519" s="15"/>
      <c r="F519" s="121"/>
      <c r="G519" s="15"/>
      <c r="H519" s="45"/>
      <c r="I519" s="45"/>
      <c r="J519" s="45"/>
      <c r="K519" s="46"/>
      <c r="L519" s="46"/>
      <c r="M519" s="46"/>
      <c r="N519" s="46"/>
    </row>
    <row r="520" spans="1:14" s="10" customFormat="1">
      <c r="A520" s="13"/>
      <c r="B520" s="13"/>
      <c r="C520" s="13"/>
      <c r="D520" s="14"/>
      <c r="E520" s="15"/>
      <c r="F520" s="121"/>
      <c r="G520" s="15"/>
      <c r="H520" s="45"/>
      <c r="I520" s="45"/>
      <c r="J520" s="45"/>
      <c r="K520" s="46"/>
      <c r="L520" s="46"/>
      <c r="M520" s="46"/>
      <c r="N520" s="46"/>
    </row>
    <row r="521" spans="1:14" s="10" customFormat="1">
      <c r="A521" s="13"/>
      <c r="B521" s="13"/>
      <c r="C521" s="13"/>
      <c r="D521" s="14"/>
      <c r="E521" s="15"/>
      <c r="F521" s="121"/>
      <c r="G521" s="15"/>
      <c r="H521" s="45"/>
      <c r="I521" s="45"/>
      <c r="J521" s="45"/>
      <c r="K521" s="46"/>
      <c r="L521" s="46"/>
      <c r="M521" s="46"/>
      <c r="N521" s="46"/>
    </row>
    <row r="522" spans="1:14" s="10" customFormat="1">
      <c r="A522" s="13"/>
      <c r="B522" s="13"/>
      <c r="C522" s="13"/>
      <c r="D522" s="14"/>
      <c r="E522" s="15"/>
      <c r="F522" s="121"/>
      <c r="G522" s="15"/>
      <c r="H522" s="45"/>
      <c r="I522" s="45"/>
      <c r="J522" s="45"/>
      <c r="K522" s="46"/>
      <c r="L522" s="46"/>
      <c r="M522" s="46"/>
      <c r="N522" s="46"/>
    </row>
    <row r="523" spans="1:14" s="10" customFormat="1">
      <c r="A523" s="13"/>
      <c r="B523" s="13"/>
      <c r="C523" s="13"/>
      <c r="D523" s="14"/>
      <c r="E523" s="15"/>
      <c r="F523" s="121"/>
      <c r="G523" s="15"/>
      <c r="H523" s="45"/>
      <c r="I523" s="45"/>
      <c r="J523" s="45"/>
      <c r="K523" s="46"/>
      <c r="L523" s="46"/>
      <c r="M523" s="46"/>
      <c r="N523" s="46"/>
    </row>
    <row r="524" spans="1:14" s="10" customFormat="1">
      <c r="A524" s="13"/>
      <c r="B524" s="13"/>
      <c r="C524" s="13"/>
      <c r="D524" s="14"/>
      <c r="E524" s="15"/>
      <c r="F524" s="121"/>
      <c r="G524" s="15"/>
      <c r="H524" s="45"/>
      <c r="I524" s="45"/>
      <c r="J524" s="45"/>
      <c r="K524" s="46"/>
      <c r="L524" s="46"/>
      <c r="M524" s="46"/>
      <c r="N524" s="46"/>
    </row>
    <row r="525" spans="1:14" s="10" customFormat="1">
      <c r="A525" s="13"/>
      <c r="B525" s="13"/>
      <c r="C525" s="13"/>
      <c r="D525" s="14"/>
      <c r="E525" s="15"/>
      <c r="F525" s="121"/>
      <c r="G525" s="15"/>
      <c r="H525" s="45"/>
      <c r="I525" s="45"/>
      <c r="J525" s="45"/>
      <c r="K525" s="46"/>
      <c r="L525" s="46"/>
      <c r="M525" s="46"/>
      <c r="N525" s="46"/>
    </row>
    <row r="526" spans="1:14" s="10" customFormat="1">
      <c r="A526" s="13"/>
      <c r="B526" s="13"/>
      <c r="C526" s="13"/>
      <c r="D526" s="14"/>
      <c r="E526" s="15"/>
      <c r="F526" s="121"/>
      <c r="G526" s="15"/>
      <c r="H526" s="45"/>
      <c r="I526" s="45"/>
      <c r="J526" s="45"/>
      <c r="K526" s="46"/>
      <c r="L526" s="46"/>
      <c r="M526" s="46"/>
      <c r="N526" s="46"/>
    </row>
    <row r="527" spans="1:14" s="10" customFormat="1">
      <c r="A527" s="13"/>
      <c r="B527" s="13"/>
      <c r="C527" s="13"/>
      <c r="D527" s="14"/>
      <c r="E527" s="15"/>
      <c r="F527" s="121"/>
      <c r="G527" s="15"/>
      <c r="H527" s="45"/>
      <c r="I527" s="45"/>
      <c r="J527" s="45"/>
      <c r="K527" s="46"/>
      <c r="L527" s="46"/>
      <c r="M527" s="46"/>
      <c r="N527" s="46"/>
    </row>
    <row r="528" spans="1:14" s="10" customFormat="1">
      <c r="A528" s="13"/>
      <c r="B528" s="13"/>
      <c r="C528" s="13"/>
      <c r="D528" s="14"/>
      <c r="E528" s="15"/>
      <c r="F528" s="121"/>
      <c r="G528" s="15"/>
      <c r="H528" s="45"/>
      <c r="I528" s="45"/>
      <c r="J528" s="45"/>
      <c r="K528" s="46"/>
      <c r="L528" s="46"/>
      <c r="M528" s="46"/>
      <c r="N528" s="46"/>
    </row>
    <row r="529" spans="1:14" s="10" customFormat="1">
      <c r="A529" s="13"/>
      <c r="B529" s="13"/>
      <c r="C529" s="13"/>
      <c r="D529" s="14"/>
      <c r="E529" s="15"/>
      <c r="F529" s="121"/>
      <c r="G529" s="15"/>
      <c r="H529" s="45"/>
      <c r="I529" s="45"/>
      <c r="J529" s="45"/>
      <c r="K529" s="46"/>
      <c r="L529" s="46"/>
      <c r="M529" s="46"/>
      <c r="N529" s="46"/>
    </row>
    <row r="530" spans="1:14" s="10" customFormat="1">
      <c r="A530" s="13"/>
      <c r="B530" s="13"/>
      <c r="C530" s="13"/>
      <c r="D530" s="14"/>
      <c r="E530" s="15"/>
      <c r="F530" s="121"/>
      <c r="G530" s="15"/>
      <c r="H530" s="45"/>
      <c r="I530" s="45"/>
      <c r="J530" s="45"/>
      <c r="K530" s="46"/>
      <c r="L530" s="46"/>
      <c r="M530" s="46"/>
      <c r="N530" s="46"/>
    </row>
    <row r="531" spans="1:14" s="10" customFormat="1">
      <c r="A531" s="13"/>
      <c r="B531" s="13"/>
      <c r="C531" s="13"/>
      <c r="D531" s="14"/>
      <c r="E531" s="15"/>
      <c r="F531" s="121"/>
      <c r="G531" s="15"/>
      <c r="H531" s="45"/>
      <c r="I531" s="45"/>
      <c r="J531" s="45"/>
      <c r="K531" s="46"/>
      <c r="L531" s="46"/>
      <c r="M531" s="46"/>
      <c r="N531" s="46"/>
    </row>
    <row r="532" spans="1:14" s="10" customFormat="1">
      <c r="A532" s="13"/>
      <c r="B532" s="13"/>
      <c r="C532" s="13"/>
      <c r="D532" s="14"/>
      <c r="E532" s="15"/>
      <c r="F532" s="121"/>
      <c r="G532" s="15"/>
      <c r="H532" s="45"/>
      <c r="I532" s="45"/>
      <c r="J532" s="45"/>
      <c r="K532" s="46"/>
      <c r="L532" s="46"/>
      <c r="M532" s="46"/>
      <c r="N532" s="46"/>
    </row>
    <row r="533" spans="1:14" s="10" customFormat="1">
      <c r="A533" s="13"/>
      <c r="B533" s="13"/>
      <c r="C533" s="13"/>
      <c r="D533" s="14"/>
      <c r="E533" s="15"/>
      <c r="F533" s="121"/>
      <c r="G533" s="15"/>
      <c r="H533" s="45"/>
      <c r="I533" s="45"/>
      <c r="J533" s="45"/>
      <c r="K533" s="46"/>
      <c r="L533" s="46"/>
      <c r="M533" s="46"/>
      <c r="N533" s="46"/>
    </row>
    <row r="534" spans="1:14" s="10" customFormat="1">
      <c r="A534" s="13"/>
      <c r="B534" s="13"/>
      <c r="C534" s="13"/>
      <c r="D534" s="14"/>
      <c r="E534" s="15"/>
      <c r="F534" s="121"/>
      <c r="G534" s="15"/>
      <c r="H534" s="45"/>
      <c r="I534" s="45"/>
      <c r="J534" s="45"/>
      <c r="K534" s="46"/>
      <c r="L534" s="46"/>
      <c r="M534" s="46"/>
      <c r="N534" s="46"/>
    </row>
    <row r="535" spans="1:14" s="10" customFormat="1">
      <c r="A535" s="13"/>
      <c r="B535" s="13"/>
      <c r="C535" s="13"/>
      <c r="D535" s="14"/>
      <c r="E535" s="15"/>
      <c r="F535" s="121"/>
      <c r="G535" s="15"/>
      <c r="H535" s="45"/>
      <c r="I535" s="45"/>
      <c r="J535" s="45"/>
      <c r="K535" s="46"/>
      <c r="L535" s="46"/>
      <c r="M535" s="46"/>
      <c r="N535" s="46"/>
    </row>
    <row r="536" spans="1:14" s="10" customFormat="1">
      <c r="A536" s="13"/>
      <c r="B536" s="13"/>
      <c r="C536" s="13"/>
      <c r="D536" s="14"/>
      <c r="E536" s="15"/>
      <c r="F536" s="121"/>
      <c r="G536" s="15"/>
      <c r="H536" s="45"/>
      <c r="I536" s="45"/>
      <c r="J536" s="45"/>
      <c r="K536" s="46"/>
      <c r="L536" s="46"/>
      <c r="M536" s="46"/>
      <c r="N536" s="46"/>
    </row>
    <row r="537" spans="1:14" s="10" customFormat="1">
      <c r="A537" s="13"/>
      <c r="B537" s="13"/>
      <c r="C537" s="13"/>
      <c r="D537" s="14"/>
      <c r="E537" s="15"/>
      <c r="F537" s="121"/>
      <c r="G537" s="15"/>
      <c r="H537" s="45"/>
      <c r="I537" s="45"/>
      <c r="J537" s="45"/>
      <c r="K537" s="46"/>
      <c r="L537" s="46"/>
      <c r="M537" s="46"/>
      <c r="N537" s="46"/>
    </row>
    <row r="538" spans="1:14" s="10" customFormat="1">
      <c r="A538" s="13"/>
      <c r="B538" s="13"/>
      <c r="C538" s="13"/>
      <c r="D538" s="14"/>
      <c r="E538" s="15"/>
      <c r="F538" s="121"/>
      <c r="G538" s="15"/>
      <c r="H538" s="45"/>
      <c r="I538" s="45"/>
      <c r="J538" s="45"/>
      <c r="K538" s="46"/>
      <c r="L538" s="46"/>
      <c r="M538" s="46"/>
      <c r="N538" s="46"/>
    </row>
    <row r="539" spans="1:14" s="10" customFormat="1">
      <c r="A539" s="13"/>
      <c r="B539" s="13"/>
      <c r="C539" s="13"/>
      <c r="D539" s="14"/>
      <c r="E539" s="15"/>
      <c r="F539" s="121"/>
      <c r="G539" s="15"/>
      <c r="H539" s="45"/>
      <c r="I539" s="45"/>
      <c r="J539" s="45"/>
      <c r="K539" s="46"/>
      <c r="L539" s="46"/>
      <c r="M539" s="46"/>
      <c r="N539" s="46"/>
    </row>
    <row r="540" spans="1:14" s="10" customFormat="1">
      <c r="A540" s="13"/>
      <c r="B540" s="13"/>
      <c r="C540" s="13"/>
      <c r="D540" s="14"/>
      <c r="E540" s="15"/>
      <c r="F540" s="121"/>
      <c r="G540" s="15"/>
      <c r="H540" s="45"/>
      <c r="I540" s="45"/>
      <c r="J540" s="45"/>
      <c r="K540" s="46"/>
      <c r="L540" s="46"/>
      <c r="M540" s="46"/>
      <c r="N540" s="46"/>
    </row>
    <row r="541" spans="1:14" s="10" customFormat="1">
      <c r="A541" s="13"/>
      <c r="B541" s="13"/>
      <c r="C541" s="13"/>
      <c r="D541" s="14"/>
      <c r="E541" s="15"/>
      <c r="F541" s="121"/>
      <c r="G541" s="15"/>
      <c r="H541" s="45"/>
      <c r="I541" s="45"/>
      <c r="J541" s="45"/>
      <c r="K541" s="46"/>
      <c r="L541" s="46"/>
      <c r="M541" s="46"/>
      <c r="N541" s="46"/>
    </row>
    <row r="542" spans="1:14" s="10" customFormat="1">
      <c r="A542" s="13"/>
      <c r="B542" s="13"/>
      <c r="C542" s="13"/>
      <c r="D542" s="14"/>
      <c r="E542" s="15"/>
      <c r="F542" s="121"/>
      <c r="G542" s="15"/>
      <c r="H542" s="45"/>
      <c r="I542" s="45"/>
      <c r="J542" s="45"/>
      <c r="K542" s="46"/>
      <c r="L542" s="46"/>
      <c r="M542" s="46"/>
      <c r="N542" s="46"/>
    </row>
    <row r="543" spans="1:14" s="10" customFormat="1">
      <c r="A543" s="13"/>
      <c r="B543" s="13"/>
      <c r="C543" s="13"/>
      <c r="D543" s="14"/>
      <c r="E543" s="15"/>
      <c r="F543" s="121"/>
      <c r="G543" s="15"/>
      <c r="H543" s="45"/>
      <c r="I543" s="45"/>
      <c r="J543" s="45"/>
      <c r="K543" s="46"/>
      <c r="L543" s="46"/>
      <c r="M543" s="46"/>
      <c r="N543" s="46"/>
    </row>
    <row r="544" spans="1:14" s="10" customFormat="1">
      <c r="A544" s="13"/>
      <c r="B544" s="13"/>
      <c r="C544" s="13"/>
      <c r="D544" s="14"/>
      <c r="E544" s="15"/>
      <c r="F544" s="121"/>
      <c r="G544" s="15"/>
      <c r="H544" s="45"/>
      <c r="I544" s="45"/>
      <c r="J544" s="45"/>
      <c r="K544" s="46"/>
      <c r="L544" s="46"/>
      <c r="M544" s="46"/>
      <c r="N544" s="46"/>
    </row>
    <row r="545" spans="1:14" s="10" customFormat="1">
      <c r="A545" s="13"/>
      <c r="B545" s="13"/>
      <c r="C545" s="13"/>
      <c r="D545" s="14"/>
      <c r="E545" s="15"/>
      <c r="F545" s="121"/>
      <c r="G545" s="15"/>
      <c r="H545" s="45"/>
      <c r="I545" s="45"/>
      <c r="J545" s="45"/>
      <c r="K545" s="46"/>
      <c r="L545" s="46"/>
      <c r="M545" s="46"/>
      <c r="N545" s="46"/>
    </row>
    <row r="546" spans="1:14" s="10" customFormat="1">
      <c r="A546" s="13"/>
      <c r="B546" s="13"/>
      <c r="C546" s="13"/>
      <c r="D546" s="14"/>
      <c r="E546" s="15"/>
      <c r="F546" s="121"/>
      <c r="G546" s="15"/>
      <c r="H546" s="45"/>
      <c r="I546" s="45"/>
      <c r="J546" s="45"/>
      <c r="K546" s="46"/>
      <c r="L546" s="46"/>
      <c r="M546" s="46"/>
      <c r="N546" s="46"/>
    </row>
    <row r="547" spans="1:14" s="10" customFormat="1">
      <c r="A547" s="13"/>
      <c r="B547" s="13"/>
      <c r="C547" s="13"/>
      <c r="D547" s="14"/>
      <c r="E547" s="15"/>
      <c r="F547" s="121"/>
      <c r="G547" s="15"/>
      <c r="H547" s="45"/>
      <c r="I547" s="45"/>
      <c r="J547" s="45"/>
      <c r="K547" s="46"/>
      <c r="L547" s="46"/>
      <c r="M547" s="46"/>
      <c r="N547" s="46"/>
    </row>
    <row r="548" spans="1:14" s="10" customFormat="1">
      <c r="A548" s="13"/>
      <c r="B548" s="13"/>
      <c r="C548" s="13"/>
      <c r="D548" s="14"/>
      <c r="E548" s="15"/>
      <c r="F548" s="121"/>
      <c r="G548" s="15"/>
      <c r="H548" s="45"/>
      <c r="I548" s="45"/>
      <c r="J548" s="45"/>
      <c r="K548" s="46"/>
      <c r="L548" s="46"/>
      <c r="M548" s="46"/>
      <c r="N548" s="46"/>
    </row>
    <row r="549" spans="1:14" s="10" customFormat="1">
      <c r="A549" s="13"/>
      <c r="B549" s="13"/>
      <c r="C549" s="13"/>
      <c r="D549" s="14"/>
      <c r="E549" s="15"/>
      <c r="F549" s="121"/>
      <c r="G549" s="15"/>
      <c r="H549" s="45"/>
      <c r="I549" s="45"/>
      <c r="J549" s="45"/>
      <c r="K549" s="46"/>
      <c r="L549" s="46"/>
      <c r="M549" s="46"/>
      <c r="N549" s="46"/>
    </row>
    <row r="550" spans="1:14" s="10" customFormat="1">
      <c r="A550" s="13"/>
      <c r="B550" s="13"/>
      <c r="C550" s="13"/>
      <c r="D550" s="14"/>
      <c r="E550" s="15"/>
      <c r="F550" s="121"/>
      <c r="G550" s="15"/>
      <c r="H550" s="45"/>
      <c r="I550" s="45"/>
      <c r="J550" s="45"/>
      <c r="K550" s="46"/>
      <c r="L550" s="46"/>
      <c r="M550" s="46"/>
      <c r="N550" s="46"/>
    </row>
    <row r="551" spans="1:14" s="10" customFormat="1">
      <c r="A551" s="13"/>
      <c r="B551" s="13"/>
      <c r="C551" s="13"/>
      <c r="D551" s="14"/>
      <c r="E551" s="15"/>
      <c r="F551" s="121"/>
      <c r="G551" s="15"/>
      <c r="H551" s="45"/>
      <c r="I551" s="45"/>
      <c r="J551" s="45"/>
      <c r="K551" s="46"/>
      <c r="L551" s="46"/>
      <c r="M551" s="46"/>
      <c r="N551" s="46"/>
    </row>
    <row r="552" spans="1:14" s="10" customFormat="1">
      <c r="A552" s="13"/>
      <c r="B552" s="13"/>
      <c r="C552" s="13"/>
      <c r="D552" s="14"/>
      <c r="E552" s="15"/>
      <c r="F552" s="121"/>
      <c r="G552" s="15"/>
      <c r="H552" s="45"/>
      <c r="I552" s="45"/>
      <c r="J552" s="45"/>
      <c r="K552" s="46"/>
      <c r="L552" s="46"/>
      <c r="M552" s="46"/>
      <c r="N552" s="46"/>
    </row>
    <row r="553" spans="1:14" s="10" customFormat="1">
      <c r="A553" s="13"/>
      <c r="B553" s="13"/>
      <c r="C553" s="13"/>
      <c r="D553" s="14"/>
      <c r="E553" s="15"/>
      <c r="F553" s="121"/>
      <c r="G553" s="15"/>
      <c r="H553" s="45"/>
      <c r="I553" s="45"/>
      <c r="J553" s="45"/>
      <c r="K553" s="46"/>
      <c r="L553" s="46"/>
      <c r="M553" s="46"/>
      <c r="N553" s="46"/>
    </row>
    <row r="554" spans="1:14" s="10" customFormat="1">
      <c r="A554" s="13"/>
      <c r="B554" s="13"/>
      <c r="C554" s="13"/>
      <c r="D554" s="14"/>
      <c r="E554" s="15"/>
      <c r="F554" s="121"/>
      <c r="G554" s="15"/>
      <c r="H554" s="45"/>
      <c r="I554" s="45"/>
      <c r="J554" s="45"/>
      <c r="K554" s="46"/>
      <c r="L554" s="46"/>
      <c r="M554" s="46"/>
      <c r="N554" s="46"/>
    </row>
    <row r="555" spans="1:14" s="10" customFormat="1">
      <c r="A555" s="13"/>
      <c r="B555" s="13"/>
      <c r="C555" s="13"/>
      <c r="D555" s="14"/>
      <c r="E555" s="15"/>
      <c r="F555" s="121"/>
      <c r="G555" s="15"/>
      <c r="H555" s="45"/>
      <c r="I555" s="45"/>
      <c r="J555" s="45"/>
      <c r="K555" s="46"/>
      <c r="L555" s="46"/>
      <c r="M555" s="46"/>
      <c r="N555" s="46"/>
    </row>
    <row r="556" spans="1:14" s="10" customFormat="1">
      <c r="A556" s="13"/>
      <c r="B556" s="13"/>
      <c r="C556" s="13"/>
      <c r="D556" s="14"/>
      <c r="E556" s="15"/>
      <c r="F556" s="121"/>
      <c r="G556" s="15"/>
      <c r="H556" s="45"/>
      <c r="I556" s="45"/>
      <c r="J556" s="45"/>
      <c r="K556" s="46"/>
      <c r="L556" s="46"/>
      <c r="M556" s="46"/>
      <c r="N556" s="46"/>
    </row>
    <row r="557" spans="1:14" s="10" customFormat="1">
      <c r="A557" s="13"/>
      <c r="B557" s="13"/>
      <c r="C557" s="13"/>
      <c r="D557" s="14"/>
      <c r="E557" s="15"/>
      <c r="F557" s="121"/>
      <c r="G557" s="15"/>
      <c r="H557" s="45"/>
      <c r="I557" s="45"/>
      <c r="J557" s="45"/>
      <c r="K557" s="46"/>
      <c r="L557" s="46"/>
      <c r="M557" s="46"/>
      <c r="N557" s="46"/>
    </row>
    <row r="558" spans="1:14" s="10" customFormat="1">
      <c r="A558" s="13"/>
      <c r="B558" s="13"/>
      <c r="C558" s="13"/>
      <c r="D558" s="14"/>
      <c r="E558" s="15"/>
      <c r="F558" s="121"/>
      <c r="G558" s="15"/>
      <c r="H558" s="45"/>
      <c r="I558" s="45"/>
      <c r="J558" s="45"/>
      <c r="K558" s="46"/>
      <c r="L558" s="46"/>
      <c r="M558" s="46"/>
      <c r="N558" s="46"/>
    </row>
    <row r="559" spans="1:14" s="10" customFormat="1">
      <c r="A559" s="13"/>
      <c r="B559" s="13"/>
      <c r="C559" s="13"/>
      <c r="D559" s="14"/>
      <c r="E559" s="15"/>
      <c r="F559" s="121"/>
      <c r="G559" s="15"/>
      <c r="H559" s="45"/>
      <c r="I559" s="45"/>
      <c r="J559" s="45"/>
      <c r="K559" s="46"/>
      <c r="L559" s="46"/>
      <c r="M559" s="46"/>
      <c r="N559" s="46"/>
    </row>
    <row r="560" spans="1:14" s="10" customFormat="1">
      <c r="A560" s="13"/>
      <c r="B560" s="13"/>
      <c r="C560" s="13"/>
      <c r="D560" s="14"/>
      <c r="E560" s="15"/>
      <c r="F560" s="121"/>
      <c r="G560" s="15"/>
      <c r="H560" s="45"/>
      <c r="I560" s="45"/>
      <c r="J560" s="45"/>
      <c r="K560" s="46"/>
      <c r="L560" s="46"/>
      <c r="M560" s="46"/>
      <c r="N560" s="46"/>
    </row>
    <row r="561" spans="1:14" s="10" customFormat="1">
      <c r="A561" s="13"/>
      <c r="B561" s="13"/>
      <c r="C561" s="13"/>
      <c r="D561" s="14"/>
      <c r="E561" s="15"/>
      <c r="F561" s="121"/>
      <c r="G561" s="15"/>
      <c r="H561" s="45"/>
      <c r="I561" s="45"/>
      <c r="J561" s="45"/>
      <c r="K561" s="46"/>
      <c r="L561" s="46"/>
      <c r="M561" s="46"/>
      <c r="N561" s="46"/>
    </row>
    <row r="562" spans="1:14" s="10" customFormat="1">
      <c r="A562" s="13"/>
      <c r="B562" s="13"/>
      <c r="C562" s="13"/>
      <c r="D562" s="14"/>
      <c r="E562" s="15"/>
      <c r="F562" s="121"/>
      <c r="G562" s="15"/>
      <c r="H562" s="45"/>
      <c r="I562" s="45"/>
      <c r="J562" s="45"/>
      <c r="K562" s="46"/>
      <c r="L562" s="46"/>
      <c r="M562" s="46"/>
      <c r="N562" s="46"/>
    </row>
    <row r="563" spans="1:14" s="10" customFormat="1">
      <c r="A563" s="13"/>
      <c r="B563" s="13"/>
      <c r="C563" s="13"/>
      <c r="D563" s="14"/>
      <c r="E563" s="15"/>
      <c r="F563" s="121"/>
      <c r="G563" s="15"/>
      <c r="H563" s="45"/>
      <c r="I563" s="45"/>
      <c r="J563" s="45"/>
      <c r="K563" s="46"/>
      <c r="L563" s="46"/>
      <c r="M563" s="46"/>
      <c r="N563" s="46"/>
    </row>
    <row r="564" spans="1:14" s="10" customFormat="1">
      <c r="A564" s="13"/>
      <c r="B564" s="13"/>
      <c r="C564" s="13"/>
      <c r="D564" s="14"/>
      <c r="E564" s="15"/>
      <c r="F564" s="121"/>
      <c r="G564" s="15"/>
      <c r="H564" s="45"/>
      <c r="I564" s="45"/>
      <c r="J564" s="45"/>
      <c r="K564" s="46"/>
      <c r="L564" s="46"/>
      <c r="M564" s="46"/>
      <c r="N564" s="46"/>
    </row>
    <row r="565" spans="1:14" s="10" customFormat="1">
      <c r="A565" s="13"/>
      <c r="B565" s="13"/>
      <c r="C565" s="13"/>
      <c r="D565" s="14"/>
      <c r="E565" s="15"/>
      <c r="F565" s="121"/>
      <c r="G565" s="15"/>
      <c r="H565" s="45"/>
      <c r="I565" s="45"/>
      <c r="J565" s="45"/>
      <c r="K565" s="46"/>
      <c r="L565" s="46"/>
      <c r="M565" s="46"/>
      <c r="N565" s="46"/>
    </row>
    <row r="566" spans="1:14" s="10" customFormat="1">
      <c r="A566" s="13"/>
      <c r="B566" s="13"/>
      <c r="C566" s="13"/>
      <c r="D566" s="14"/>
      <c r="E566" s="15"/>
      <c r="F566" s="121"/>
      <c r="G566" s="15"/>
      <c r="H566" s="45"/>
      <c r="I566" s="45"/>
      <c r="J566" s="45"/>
      <c r="K566" s="46"/>
      <c r="L566" s="46"/>
      <c r="M566" s="46"/>
      <c r="N566" s="46"/>
    </row>
    <row r="567" spans="1:14" s="10" customFormat="1">
      <c r="A567" s="13"/>
      <c r="B567" s="13"/>
      <c r="C567" s="13"/>
      <c r="D567" s="14"/>
      <c r="E567" s="15"/>
      <c r="F567" s="121"/>
      <c r="G567" s="15"/>
      <c r="H567" s="45"/>
      <c r="I567" s="45"/>
      <c r="J567" s="45"/>
      <c r="K567" s="46"/>
      <c r="L567" s="46"/>
      <c r="M567" s="46"/>
      <c r="N567" s="46"/>
    </row>
    <row r="568" spans="1:14" s="10" customFormat="1">
      <c r="A568" s="13"/>
      <c r="B568" s="13"/>
      <c r="C568" s="13"/>
      <c r="D568" s="14"/>
      <c r="E568" s="15"/>
      <c r="F568" s="121"/>
      <c r="G568" s="15"/>
      <c r="H568" s="45"/>
      <c r="I568" s="45"/>
      <c r="J568" s="45"/>
      <c r="K568" s="46"/>
      <c r="L568" s="46"/>
      <c r="M568" s="46"/>
      <c r="N568" s="46"/>
    </row>
    <row r="569" spans="1:14" s="10" customFormat="1">
      <c r="A569" s="13"/>
      <c r="B569" s="13"/>
      <c r="C569" s="13"/>
      <c r="D569" s="14"/>
      <c r="E569" s="15"/>
      <c r="F569" s="121"/>
      <c r="G569" s="15"/>
      <c r="H569" s="45"/>
      <c r="I569" s="45"/>
      <c r="J569" s="45"/>
      <c r="K569" s="46"/>
      <c r="L569" s="46"/>
      <c r="M569" s="46"/>
      <c r="N569" s="46"/>
    </row>
    <row r="570" spans="1:14" s="10" customFormat="1">
      <c r="A570" s="13"/>
      <c r="B570" s="13"/>
      <c r="C570" s="13"/>
      <c r="D570" s="14"/>
      <c r="E570" s="15"/>
      <c r="F570" s="121"/>
      <c r="G570" s="15"/>
      <c r="H570" s="45"/>
      <c r="I570" s="45"/>
      <c r="J570" s="45"/>
      <c r="K570" s="46"/>
      <c r="L570" s="46"/>
      <c r="M570" s="46"/>
      <c r="N570" s="46"/>
    </row>
    <row r="571" spans="1:14" s="10" customFormat="1">
      <c r="A571" s="13"/>
      <c r="B571" s="13"/>
      <c r="C571" s="13"/>
      <c r="D571" s="14"/>
      <c r="E571" s="15"/>
      <c r="F571" s="121"/>
      <c r="G571" s="15"/>
      <c r="H571" s="45"/>
      <c r="I571" s="45"/>
      <c r="J571" s="45"/>
      <c r="K571" s="46"/>
      <c r="L571" s="46"/>
      <c r="M571" s="46"/>
      <c r="N571" s="46"/>
    </row>
    <row r="572" spans="1:14" s="10" customFormat="1">
      <c r="A572" s="13"/>
      <c r="B572" s="13"/>
      <c r="C572" s="13"/>
      <c r="D572" s="14"/>
      <c r="E572" s="15"/>
      <c r="F572" s="121"/>
      <c r="G572" s="15"/>
      <c r="H572" s="45"/>
      <c r="I572" s="45"/>
      <c r="J572" s="45"/>
      <c r="K572" s="46"/>
      <c r="L572" s="46"/>
      <c r="M572" s="46"/>
      <c r="N572" s="46"/>
    </row>
    <row r="573" spans="1:14" s="10" customFormat="1">
      <c r="A573" s="13"/>
      <c r="B573" s="13"/>
      <c r="C573" s="13"/>
      <c r="D573" s="14"/>
      <c r="E573" s="15"/>
      <c r="F573" s="121"/>
      <c r="G573" s="15"/>
      <c r="H573" s="45"/>
      <c r="I573" s="45"/>
      <c r="J573" s="45"/>
      <c r="K573" s="46"/>
      <c r="L573" s="46"/>
      <c r="M573" s="46"/>
      <c r="N573" s="46"/>
    </row>
    <row r="574" spans="1:14" s="10" customFormat="1">
      <c r="A574" s="13"/>
      <c r="B574" s="13"/>
      <c r="C574" s="13"/>
      <c r="D574" s="14"/>
      <c r="E574" s="15"/>
      <c r="F574" s="121"/>
      <c r="G574" s="15"/>
      <c r="H574" s="45"/>
      <c r="I574" s="45"/>
      <c r="J574" s="45"/>
      <c r="K574" s="46"/>
      <c r="L574" s="46"/>
      <c r="M574" s="46"/>
      <c r="N574" s="46"/>
    </row>
    <row r="575" spans="1:14" s="10" customFormat="1">
      <c r="A575" s="13"/>
      <c r="B575" s="13"/>
      <c r="C575" s="13"/>
      <c r="D575" s="14"/>
      <c r="E575" s="15"/>
      <c r="F575" s="121"/>
      <c r="G575" s="15"/>
      <c r="H575" s="45"/>
      <c r="I575" s="45"/>
      <c r="J575" s="45"/>
      <c r="K575" s="46"/>
      <c r="L575" s="46"/>
      <c r="M575" s="46"/>
      <c r="N575" s="46"/>
    </row>
    <row r="576" spans="1:14" s="10" customFormat="1">
      <c r="A576" s="13"/>
      <c r="B576" s="13"/>
      <c r="C576" s="13"/>
      <c r="D576" s="14"/>
      <c r="E576" s="15"/>
      <c r="F576" s="121"/>
      <c r="G576" s="15"/>
      <c r="H576" s="45"/>
      <c r="I576" s="45"/>
      <c r="J576" s="45"/>
      <c r="K576" s="46"/>
      <c r="L576" s="46"/>
      <c r="M576" s="46"/>
      <c r="N576" s="46"/>
    </row>
    <row r="577" spans="1:14" s="10" customFormat="1">
      <c r="A577" s="13"/>
      <c r="B577" s="13"/>
      <c r="C577" s="13"/>
      <c r="D577" s="14"/>
      <c r="E577" s="15"/>
      <c r="F577" s="121"/>
      <c r="G577" s="15"/>
      <c r="H577" s="45"/>
      <c r="I577" s="45"/>
      <c r="J577" s="45"/>
      <c r="K577" s="46"/>
      <c r="L577" s="46"/>
      <c r="M577" s="46"/>
      <c r="N577" s="46"/>
    </row>
    <row r="578" spans="1:14" s="10" customFormat="1">
      <c r="A578" s="13"/>
      <c r="B578" s="13"/>
      <c r="C578" s="13"/>
      <c r="D578" s="14"/>
      <c r="E578" s="15"/>
      <c r="F578" s="121"/>
      <c r="G578" s="15"/>
      <c r="H578" s="45"/>
      <c r="I578" s="45"/>
      <c r="J578" s="45"/>
      <c r="K578" s="46"/>
      <c r="L578" s="46"/>
      <c r="M578" s="46"/>
      <c r="N578" s="46"/>
    </row>
    <row r="579" spans="1:14" s="10" customFormat="1">
      <c r="A579" s="13"/>
      <c r="B579" s="13"/>
      <c r="C579" s="13"/>
      <c r="D579" s="14"/>
      <c r="E579" s="15"/>
      <c r="F579" s="121"/>
      <c r="G579" s="15"/>
      <c r="H579" s="45"/>
      <c r="I579" s="45"/>
      <c r="J579" s="45"/>
      <c r="K579" s="46"/>
      <c r="L579" s="46"/>
      <c r="M579" s="46"/>
      <c r="N579" s="46"/>
    </row>
    <row r="580" spans="1:14" s="10" customFormat="1">
      <c r="A580" s="13"/>
      <c r="B580" s="13"/>
      <c r="C580" s="13"/>
      <c r="D580" s="14"/>
      <c r="E580" s="15"/>
      <c r="F580" s="121"/>
      <c r="G580" s="15"/>
      <c r="H580" s="45"/>
      <c r="I580" s="45"/>
      <c r="J580" s="45"/>
      <c r="K580" s="46"/>
      <c r="L580" s="46"/>
      <c r="M580" s="46"/>
      <c r="N580" s="46"/>
    </row>
    <row r="581" spans="1:14" s="10" customFormat="1">
      <c r="A581" s="13"/>
      <c r="B581" s="13"/>
      <c r="C581" s="13"/>
      <c r="D581" s="14"/>
      <c r="E581" s="15"/>
      <c r="F581" s="121"/>
      <c r="G581" s="15"/>
      <c r="H581" s="45"/>
      <c r="I581" s="45"/>
      <c r="J581" s="45"/>
      <c r="K581" s="46"/>
      <c r="L581" s="46"/>
      <c r="M581" s="46"/>
      <c r="N581" s="46"/>
    </row>
    <row r="582" spans="1:14" s="10" customFormat="1">
      <c r="A582" s="13"/>
      <c r="B582" s="13"/>
      <c r="C582" s="13"/>
      <c r="D582" s="14"/>
      <c r="E582" s="15"/>
      <c r="F582" s="121"/>
      <c r="G582" s="15"/>
      <c r="H582" s="45"/>
      <c r="I582" s="45"/>
      <c r="J582" s="45"/>
      <c r="K582" s="46"/>
      <c r="L582" s="46"/>
      <c r="M582" s="46"/>
      <c r="N582" s="46"/>
    </row>
    <row r="583" spans="1:14" s="10" customFormat="1">
      <c r="A583" s="13"/>
      <c r="B583" s="13"/>
      <c r="C583" s="13"/>
      <c r="D583" s="14"/>
      <c r="E583" s="15"/>
      <c r="F583" s="121"/>
      <c r="G583" s="15"/>
      <c r="H583" s="45"/>
      <c r="I583" s="45"/>
      <c r="J583" s="45"/>
      <c r="K583" s="46"/>
      <c r="L583" s="46"/>
      <c r="M583" s="46"/>
      <c r="N583" s="46"/>
    </row>
    <row r="584" spans="1:14" s="10" customFormat="1">
      <c r="A584" s="13"/>
      <c r="B584" s="13"/>
      <c r="C584" s="13"/>
      <c r="D584" s="14"/>
      <c r="E584" s="15"/>
      <c r="F584" s="121"/>
      <c r="G584" s="15"/>
      <c r="H584" s="45"/>
      <c r="I584" s="45"/>
      <c r="J584" s="45"/>
      <c r="K584" s="46"/>
      <c r="L584" s="46"/>
      <c r="M584" s="46"/>
      <c r="N584" s="46"/>
    </row>
    <row r="585" spans="1:14" s="10" customFormat="1">
      <c r="A585" s="13"/>
      <c r="B585" s="13"/>
      <c r="C585" s="13"/>
      <c r="D585" s="14"/>
      <c r="E585" s="15"/>
      <c r="F585" s="121"/>
      <c r="G585" s="15"/>
      <c r="H585" s="45"/>
      <c r="I585" s="45"/>
      <c r="J585" s="45"/>
      <c r="K585" s="46"/>
      <c r="L585" s="46"/>
      <c r="M585" s="46"/>
      <c r="N585" s="46"/>
    </row>
    <row r="586" spans="1:14" s="10" customFormat="1">
      <c r="A586" s="13"/>
      <c r="B586" s="13"/>
      <c r="C586" s="13"/>
      <c r="D586" s="14"/>
      <c r="E586" s="15"/>
      <c r="F586" s="121"/>
      <c r="G586" s="15"/>
      <c r="H586" s="45"/>
      <c r="I586" s="45"/>
      <c r="J586" s="45"/>
      <c r="K586" s="46"/>
      <c r="L586" s="46"/>
      <c r="M586" s="46"/>
      <c r="N586" s="46"/>
    </row>
    <row r="587" spans="1:14" s="10" customFormat="1">
      <c r="A587" s="13"/>
      <c r="B587" s="13"/>
      <c r="C587" s="13"/>
      <c r="D587" s="14"/>
      <c r="E587" s="15"/>
      <c r="F587" s="121"/>
      <c r="G587" s="15"/>
      <c r="H587" s="45"/>
      <c r="I587" s="45"/>
      <c r="J587" s="45"/>
      <c r="K587" s="46"/>
      <c r="L587" s="46"/>
      <c r="M587" s="46"/>
      <c r="N587" s="46"/>
    </row>
    <row r="588" spans="1:14" s="10" customFormat="1">
      <c r="A588" s="13"/>
      <c r="B588" s="13"/>
      <c r="C588" s="13"/>
      <c r="D588" s="14"/>
      <c r="E588" s="15"/>
      <c r="F588" s="121"/>
      <c r="G588" s="15"/>
      <c r="H588" s="45"/>
      <c r="I588" s="45"/>
      <c r="J588" s="45"/>
      <c r="K588" s="46"/>
      <c r="L588" s="46"/>
      <c r="M588" s="46"/>
      <c r="N588" s="46"/>
    </row>
    <row r="589" spans="1:14" s="10" customFormat="1">
      <c r="A589" s="13"/>
      <c r="B589" s="13"/>
      <c r="C589" s="13"/>
      <c r="D589" s="14"/>
      <c r="E589" s="15"/>
      <c r="F589" s="121"/>
      <c r="G589" s="15"/>
      <c r="H589" s="45"/>
      <c r="I589" s="45"/>
      <c r="J589" s="45"/>
      <c r="K589" s="46"/>
      <c r="L589" s="46"/>
      <c r="M589" s="46"/>
      <c r="N589" s="46"/>
    </row>
    <row r="590" spans="1:14" s="10" customFormat="1">
      <c r="A590" s="13"/>
      <c r="B590" s="13"/>
      <c r="C590" s="13"/>
      <c r="D590" s="14"/>
      <c r="E590" s="15"/>
      <c r="F590" s="121"/>
      <c r="G590" s="15"/>
      <c r="H590" s="45"/>
      <c r="I590" s="45"/>
      <c r="J590" s="45"/>
      <c r="K590" s="46"/>
      <c r="L590" s="46"/>
      <c r="M590" s="46"/>
      <c r="N590" s="46"/>
    </row>
    <row r="591" spans="1:14" s="10" customFormat="1">
      <c r="A591" s="13"/>
      <c r="B591" s="13"/>
      <c r="C591" s="13"/>
      <c r="D591" s="14"/>
      <c r="E591" s="15"/>
      <c r="F591" s="121"/>
      <c r="G591" s="15"/>
      <c r="H591" s="45"/>
      <c r="I591" s="45"/>
      <c r="J591" s="45"/>
      <c r="K591" s="46"/>
      <c r="L591" s="46"/>
      <c r="M591" s="46"/>
      <c r="N591" s="46"/>
    </row>
    <row r="592" spans="1:14" s="10" customFormat="1">
      <c r="A592" s="13"/>
      <c r="B592" s="13"/>
      <c r="C592" s="13"/>
      <c r="D592" s="14"/>
      <c r="E592" s="15"/>
      <c r="F592" s="121"/>
      <c r="G592" s="15"/>
      <c r="H592" s="45"/>
      <c r="I592" s="45"/>
      <c r="J592" s="45"/>
      <c r="K592" s="46"/>
      <c r="L592" s="46"/>
      <c r="M592" s="46"/>
      <c r="N592" s="46"/>
    </row>
    <row r="593" spans="1:14" s="10" customFormat="1">
      <c r="A593" s="13"/>
      <c r="B593" s="13"/>
      <c r="C593" s="13"/>
      <c r="D593" s="14"/>
      <c r="E593" s="15"/>
      <c r="F593" s="121"/>
      <c r="G593" s="15"/>
      <c r="H593" s="45"/>
      <c r="I593" s="45"/>
      <c r="J593" s="45"/>
      <c r="K593" s="46"/>
      <c r="L593" s="46"/>
      <c r="M593" s="46"/>
      <c r="N593" s="46"/>
    </row>
    <row r="594" spans="1:14" s="10" customFormat="1">
      <c r="A594" s="13"/>
      <c r="B594" s="13"/>
      <c r="C594" s="13"/>
      <c r="D594" s="14"/>
      <c r="E594" s="15"/>
      <c r="F594" s="121"/>
      <c r="G594" s="15"/>
      <c r="H594" s="45"/>
      <c r="I594" s="45"/>
      <c r="J594" s="45"/>
      <c r="K594" s="46"/>
      <c r="L594" s="46"/>
      <c r="M594" s="46"/>
      <c r="N594" s="46"/>
    </row>
    <row r="595" spans="1:14" s="10" customFormat="1">
      <c r="A595" s="13"/>
      <c r="B595" s="13"/>
      <c r="C595" s="13"/>
      <c r="D595" s="14"/>
      <c r="E595" s="15"/>
      <c r="F595" s="121"/>
      <c r="G595" s="15"/>
      <c r="H595" s="45"/>
      <c r="I595" s="45"/>
      <c r="J595" s="45"/>
      <c r="K595" s="46"/>
      <c r="L595" s="46"/>
      <c r="M595" s="46"/>
      <c r="N595" s="46"/>
    </row>
    <row r="596" spans="1:14" s="10" customFormat="1">
      <c r="A596" s="13"/>
      <c r="B596" s="13"/>
      <c r="C596" s="13"/>
      <c r="D596" s="14"/>
      <c r="E596" s="15"/>
      <c r="F596" s="121"/>
      <c r="G596" s="15"/>
      <c r="H596" s="45"/>
      <c r="I596" s="45"/>
      <c r="J596" s="45"/>
      <c r="K596" s="46"/>
      <c r="L596" s="46"/>
      <c r="M596" s="46"/>
      <c r="N596" s="46"/>
    </row>
    <row r="597" spans="1:14" s="10" customFormat="1">
      <c r="A597" s="13"/>
      <c r="B597" s="13"/>
      <c r="C597" s="13"/>
      <c r="D597" s="14"/>
      <c r="E597" s="15"/>
      <c r="F597" s="121"/>
      <c r="G597" s="15"/>
      <c r="H597" s="45"/>
      <c r="I597" s="45"/>
      <c r="J597" s="45"/>
      <c r="K597" s="46"/>
      <c r="L597" s="46"/>
      <c r="M597" s="46"/>
      <c r="N597" s="46"/>
    </row>
    <row r="598" spans="1:14" s="10" customFormat="1">
      <c r="A598" s="13"/>
      <c r="B598" s="13"/>
      <c r="C598" s="13"/>
      <c r="D598" s="14"/>
      <c r="E598" s="15"/>
      <c r="F598" s="121"/>
      <c r="G598" s="15"/>
      <c r="H598" s="45"/>
      <c r="I598" s="45"/>
      <c r="J598" s="45"/>
      <c r="K598" s="46"/>
      <c r="L598" s="46"/>
      <c r="M598" s="46"/>
      <c r="N598" s="46"/>
    </row>
    <row r="599" spans="1:14" s="10" customFormat="1">
      <c r="A599" s="13"/>
      <c r="B599" s="13"/>
      <c r="C599" s="13"/>
      <c r="D599" s="14"/>
      <c r="E599" s="15"/>
      <c r="F599" s="121"/>
      <c r="G599" s="15"/>
      <c r="H599" s="45"/>
      <c r="I599" s="45"/>
      <c r="J599" s="45"/>
      <c r="K599" s="46"/>
      <c r="L599" s="46"/>
      <c r="M599" s="46"/>
      <c r="N599" s="46"/>
    </row>
    <row r="600" spans="1:14" s="10" customFormat="1">
      <c r="A600" s="13"/>
      <c r="B600" s="13"/>
      <c r="C600" s="13"/>
      <c r="D600" s="14"/>
      <c r="E600" s="15"/>
      <c r="F600" s="121"/>
      <c r="G600" s="15"/>
      <c r="H600" s="45"/>
      <c r="I600" s="45"/>
      <c r="J600" s="45"/>
      <c r="K600" s="46"/>
      <c r="L600" s="46"/>
      <c r="M600" s="46"/>
      <c r="N600" s="46"/>
    </row>
    <row r="601" spans="1:14" s="10" customFormat="1">
      <c r="A601" s="13"/>
      <c r="B601" s="13"/>
      <c r="C601" s="13"/>
      <c r="D601" s="14"/>
      <c r="E601" s="15"/>
      <c r="F601" s="121"/>
      <c r="G601" s="15"/>
      <c r="H601" s="45"/>
      <c r="I601" s="45"/>
      <c r="J601" s="45"/>
      <c r="K601" s="46"/>
      <c r="L601" s="46"/>
      <c r="M601" s="46"/>
      <c r="N601" s="46"/>
    </row>
    <row r="602" spans="1:14" s="10" customFormat="1">
      <c r="A602" s="13"/>
      <c r="B602" s="13"/>
      <c r="C602" s="13"/>
      <c r="D602" s="14"/>
      <c r="E602" s="15"/>
      <c r="F602" s="121"/>
      <c r="G602" s="15"/>
      <c r="H602" s="45"/>
      <c r="I602" s="45"/>
      <c r="J602" s="45"/>
      <c r="K602" s="46"/>
      <c r="L602" s="46"/>
      <c r="M602" s="46"/>
      <c r="N602" s="46"/>
    </row>
    <row r="603" spans="1:14" s="10" customFormat="1">
      <c r="A603" s="13"/>
      <c r="B603" s="13"/>
      <c r="C603" s="13"/>
      <c r="D603" s="14"/>
      <c r="E603" s="15"/>
      <c r="F603" s="121"/>
      <c r="G603" s="15"/>
      <c r="H603" s="45"/>
      <c r="I603" s="45"/>
      <c r="J603" s="45"/>
      <c r="K603" s="46"/>
      <c r="L603" s="46"/>
      <c r="M603" s="46"/>
      <c r="N603" s="46"/>
    </row>
    <row r="604" spans="1:14" s="10" customFormat="1">
      <c r="A604" s="13"/>
      <c r="B604" s="13"/>
      <c r="C604" s="13"/>
      <c r="D604" s="14"/>
      <c r="E604" s="15"/>
      <c r="F604" s="121"/>
      <c r="G604" s="15"/>
      <c r="H604" s="45"/>
      <c r="I604" s="45"/>
      <c r="J604" s="45"/>
      <c r="K604" s="46"/>
      <c r="L604" s="46"/>
      <c r="M604" s="46"/>
      <c r="N604" s="46"/>
    </row>
    <row r="605" spans="1:14" s="10" customFormat="1">
      <c r="A605" s="13"/>
      <c r="B605" s="13"/>
      <c r="C605" s="13"/>
      <c r="D605" s="14"/>
      <c r="E605" s="15"/>
      <c r="F605" s="121"/>
      <c r="G605" s="15"/>
      <c r="H605" s="45"/>
      <c r="I605" s="45"/>
      <c r="J605" s="45"/>
      <c r="K605" s="46"/>
      <c r="L605" s="46"/>
      <c r="M605" s="46"/>
      <c r="N605" s="46"/>
    </row>
    <row r="606" spans="1:14" s="10" customFormat="1">
      <c r="A606" s="13"/>
      <c r="B606" s="13"/>
      <c r="C606" s="13"/>
      <c r="D606" s="14"/>
      <c r="E606" s="15"/>
      <c r="F606" s="121"/>
      <c r="G606" s="15"/>
      <c r="H606" s="45"/>
      <c r="I606" s="45"/>
      <c r="J606" s="45"/>
      <c r="K606" s="46"/>
      <c r="L606" s="46"/>
      <c r="M606" s="46"/>
      <c r="N606" s="46"/>
    </row>
    <row r="607" spans="1:14" s="10" customFormat="1">
      <c r="A607" s="13"/>
      <c r="B607" s="13"/>
      <c r="C607" s="13"/>
      <c r="D607" s="14"/>
      <c r="E607" s="15"/>
      <c r="F607" s="121"/>
      <c r="G607" s="15"/>
      <c r="H607" s="45"/>
      <c r="I607" s="45"/>
      <c r="J607" s="45"/>
      <c r="K607" s="46"/>
      <c r="L607" s="46"/>
      <c r="M607" s="46"/>
      <c r="N607" s="46"/>
    </row>
    <row r="608" spans="1:14" s="10" customFormat="1">
      <c r="A608" s="13"/>
      <c r="B608" s="13"/>
      <c r="C608" s="13"/>
      <c r="D608" s="14"/>
      <c r="E608" s="15"/>
      <c r="F608" s="121"/>
      <c r="G608" s="15"/>
      <c r="H608" s="45"/>
      <c r="I608" s="45"/>
      <c r="J608" s="45"/>
      <c r="K608" s="46"/>
      <c r="L608" s="46"/>
      <c r="M608" s="46"/>
      <c r="N608" s="46"/>
    </row>
    <row r="609" spans="1:155" s="10" customFormat="1">
      <c r="A609" s="13"/>
      <c r="B609" s="13"/>
      <c r="C609" s="13"/>
      <c r="D609" s="14"/>
      <c r="E609" s="15"/>
      <c r="F609" s="121"/>
      <c r="G609" s="15"/>
      <c r="H609" s="45"/>
      <c r="I609" s="45"/>
      <c r="J609" s="45"/>
      <c r="K609" s="46"/>
      <c r="L609" s="46"/>
      <c r="M609" s="46"/>
      <c r="N609" s="46"/>
    </row>
    <row r="610" spans="1:155" s="10" customFormat="1">
      <c r="A610" s="13"/>
      <c r="B610" s="13"/>
      <c r="C610" s="13"/>
      <c r="D610" s="14"/>
      <c r="E610" s="15"/>
      <c r="F610" s="121"/>
      <c r="G610" s="15"/>
      <c r="H610" s="45"/>
      <c r="I610" s="45"/>
      <c r="J610" s="45"/>
      <c r="K610" s="46"/>
      <c r="L610" s="46"/>
      <c r="M610" s="46"/>
      <c r="N610" s="46"/>
    </row>
    <row r="611" spans="1:155" s="10" customFormat="1">
      <c r="A611" s="13"/>
      <c r="B611" s="13"/>
      <c r="C611" s="13"/>
      <c r="D611" s="14"/>
      <c r="E611" s="15"/>
      <c r="F611" s="121"/>
      <c r="G611" s="15"/>
      <c r="H611" s="45"/>
      <c r="I611" s="45"/>
      <c r="J611" s="45"/>
      <c r="K611" s="46"/>
      <c r="L611" s="46"/>
      <c r="M611" s="46"/>
      <c r="N611" s="46"/>
    </row>
    <row r="612" spans="1:155" s="10" customFormat="1">
      <c r="A612" s="13"/>
      <c r="B612" s="13"/>
      <c r="C612" s="13"/>
      <c r="D612" s="14"/>
      <c r="E612" s="15"/>
      <c r="F612" s="121"/>
      <c r="G612" s="15"/>
      <c r="H612" s="45"/>
      <c r="I612" s="45"/>
      <c r="J612" s="45"/>
      <c r="K612" s="46"/>
      <c r="L612" s="46"/>
      <c r="M612" s="46"/>
      <c r="N612" s="46"/>
    </row>
    <row r="613" spans="1:155" s="10" customFormat="1">
      <c r="A613" s="13"/>
      <c r="B613" s="13"/>
      <c r="C613" s="13"/>
      <c r="D613" s="14"/>
      <c r="E613" s="15"/>
      <c r="F613" s="121"/>
      <c r="G613" s="15"/>
      <c r="H613" s="45"/>
      <c r="I613" s="45"/>
      <c r="J613" s="45"/>
      <c r="K613" s="46"/>
      <c r="L613" s="46"/>
      <c r="M613" s="46"/>
      <c r="N613" s="46"/>
    </row>
    <row r="614" spans="1:155" s="10" customFormat="1">
      <c r="A614" s="13"/>
      <c r="B614" s="13"/>
      <c r="C614" s="13"/>
      <c r="D614" s="14"/>
      <c r="E614" s="15"/>
      <c r="F614" s="121"/>
      <c r="G614" s="15"/>
      <c r="H614" s="45"/>
      <c r="I614" s="45"/>
      <c r="J614" s="45"/>
      <c r="K614" s="46"/>
      <c r="L614" s="46"/>
      <c r="M614" s="46"/>
      <c r="N614" s="46"/>
    </row>
    <row r="615" spans="1:155" s="10" customFormat="1">
      <c r="A615" s="13"/>
      <c r="B615" s="13"/>
      <c r="C615" s="13"/>
      <c r="D615" s="14"/>
      <c r="E615" s="15"/>
      <c r="F615" s="121"/>
      <c r="G615" s="15"/>
      <c r="H615" s="45"/>
      <c r="I615" s="45"/>
      <c r="J615" s="45"/>
      <c r="K615" s="46"/>
      <c r="L615" s="46"/>
      <c r="M615" s="46"/>
      <c r="N615" s="46"/>
    </row>
    <row r="616" spans="1:155" s="10" customFormat="1">
      <c r="A616" s="13"/>
      <c r="B616" s="13"/>
      <c r="C616" s="13"/>
      <c r="D616" s="14"/>
      <c r="E616" s="15"/>
      <c r="F616" s="121"/>
      <c r="G616" s="15"/>
      <c r="H616" s="45"/>
      <c r="I616" s="45"/>
      <c r="J616" s="45"/>
      <c r="K616" s="46"/>
      <c r="L616" s="46"/>
      <c r="M616" s="46"/>
      <c r="N616" s="46"/>
    </row>
    <row r="617" spans="1:155" s="10" customFormat="1">
      <c r="A617" s="13"/>
      <c r="B617" s="13"/>
      <c r="C617" s="13"/>
      <c r="D617" s="14"/>
      <c r="E617" s="15"/>
      <c r="F617" s="121"/>
      <c r="G617" s="15"/>
      <c r="H617" s="45"/>
      <c r="I617" s="45"/>
      <c r="J617" s="45"/>
      <c r="K617" s="46"/>
      <c r="L617" s="46"/>
      <c r="M617" s="46"/>
      <c r="N617" s="46"/>
    </row>
    <row r="618" spans="1:155" s="10" customFormat="1">
      <c r="A618" s="13"/>
      <c r="B618" s="13"/>
      <c r="C618" s="13"/>
      <c r="D618" s="14"/>
      <c r="E618" s="15"/>
      <c r="F618" s="121"/>
      <c r="G618" s="15"/>
      <c r="H618" s="45"/>
      <c r="I618" s="45"/>
      <c r="J618" s="45"/>
      <c r="K618" s="46"/>
      <c r="L618" s="46"/>
      <c r="M618" s="46"/>
      <c r="N618" s="46"/>
    </row>
    <row r="619" spans="1:155" s="10" customFormat="1">
      <c r="A619" s="13"/>
      <c r="B619" s="13"/>
      <c r="C619" s="13"/>
      <c r="D619" s="14"/>
      <c r="E619" s="15"/>
      <c r="F619" s="121"/>
      <c r="G619" s="15"/>
      <c r="H619" s="45"/>
      <c r="I619" s="45"/>
      <c r="J619" s="45"/>
      <c r="K619" s="46"/>
      <c r="L619" s="46"/>
      <c r="M619" s="46"/>
      <c r="N619" s="46"/>
    </row>
    <row r="620" spans="1:155" s="10" customFormat="1">
      <c r="A620" s="13"/>
      <c r="B620" s="13"/>
      <c r="C620" s="13"/>
      <c r="D620" s="14"/>
      <c r="E620" s="15"/>
      <c r="F620" s="121"/>
      <c r="G620" s="15"/>
      <c r="H620" s="45"/>
      <c r="I620" s="45"/>
      <c r="J620" s="45"/>
      <c r="K620" s="46"/>
      <c r="L620" s="46"/>
      <c r="M620" s="46"/>
      <c r="N620" s="46"/>
    </row>
    <row r="621" spans="1:155">
      <c r="H621" s="45"/>
      <c r="I621" s="45"/>
      <c r="J621" s="45"/>
      <c r="K621" s="46"/>
      <c r="L621" s="46"/>
      <c r="M621" s="46"/>
      <c r="N621" s="46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59"/>
      <c r="Z621" s="59"/>
      <c r="AA621" s="59"/>
      <c r="AB621" s="59"/>
      <c r="AC621" s="59"/>
      <c r="AD621" s="59"/>
      <c r="AE621" s="59"/>
      <c r="AF621" s="59"/>
      <c r="AG621" s="59"/>
      <c r="AH621" s="59"/>
      <c r="AI621" s="59"/>
      <c r="AJ621" s="59"/>
      <c r="AK621" s="59"/>
      <c r="AL621" s="59"/>
      <c r="AM621" s="59"/>
      <c r="AN621" s="59"/>
      <c r="AO621" s="59"/>
      <c r="AP621" s="59"/>
      <c r="AQ621" s="59"/>
      <c r="AR621" s="59"/>
      <c r="AS621" s="59"/>
      <c r="AT621" s="59"/>
      <c r="AU621" s="59"/>
      <c r="AV621" s="59"/>
      <c r="AW621" s="59"/>
      <c r="AX621" s="59"/>
      <c r="AY621" s="59"/>
      <c r="AZ621" s="59"/>
      <c r="BA621" s="59"/>
      <c r="BB621" s="59"/>
      <c r="BC621" s="59"/>
      <c r="BD621" s="59"/>
      <c r="BE621" s="59"/>
      <c r="BF621" s="59"/>
      <c r="BG621" s="59"/>
      <c r="BH621" s="59"/>
      <c r="BI621" s="59"/>
      <c r="BJ621" s="59"/>
      <c r="BK621" s="59"/>
      <c r="BL621" s="59"/>
      <c r="BM621" s="59"/>
      <c r="BN621" s="59"/>
      <c r="BO621" s="59"/>
      <c r="BP621" s="59"/>
      <c r="BQ621" s="59"/>
      <c r="BR621" s="59"/>
      <c r="BS621" s="59"/>
      <c r="BT621" s="59"/>
      <c r="BU621" s="59"/>
      <c r="BV621" s="59"/>
      <c r="BW621" s="59"/>
      <c r="BX621" s="59"/>
      <c r="BY621" s="59"/>
      <c r="BZ621" s="59"/>
      <c r="CA621" s="59"/>
      <c r="CB621" s="59"/>
      <c r="CC621" s="59"/>
      <c r="CD621" s="59"/>
      <c r="CE621" s="59"/>
      <c r="CF621" s="59"/>
      <c r="CG621" s="59"/>
      <c r="CH621" s="59"/>
      <c r="CI621" s="59"/>
      <c r="CJ621" s="59"/>
      <c r="CK621" s="59"/>
      <c r="CL621" s="59"/>
      <c r="CM621" s="59"/>
      <c r="CN621" s="59"/>
      <c r="CO621" s="59"/>
      <c r="CP621" s="59"/>
      <c r="CQ621" s="59"/>
      <c r="CR621" s="59"/>
      <c r="CS621" s="59"/>
      <c r="CT621" s="59"/>
      <c r="CU621" s="59"/>
      <c r="CV621" s="59"/>
      <c r="CW621" s="59"/>
      <c r="CX621" s="59"/>
      <c r="CY621" s="59"/>
      <c r="CZ621" s="59"/>
      <c r="DA621" s="59"/>
      <c r="DB621" s="59"/>
      <c r="DC621" s="59"/>
      <c r="DD621" s="59"/>
      <c r="DE621" s="59"/>
      <c r="DF621" s="59"/>
      <c r="DG621" s="59"/>
      <c r="DH621" s="59"/>
      <c r="DI621" s="59"/>
      <c r="DJ621" s="59"/>
      <c r="DK621" s="59"/>
      <c r="DL621" s="59"/>
      <c r="DM621" s="59"/>
      <c r="DN621" s="59"/>
      <c r="DO621" s="59"/>
      <c r="DP621" s="59"/>
      <c r="DQ621" s="59"/>
      <c r="DR621" s="59"/>
      <c r="DS621" s="59"/>
      <c r="DT621" s="59"/>
      <c r="DU621" s="59"/>
      <c r="DV621" s="59"/>
      <c r="DW621" s="59"/>
      <c r="DX621" s="59"/>
      <c r="DY621" s="59"/>
      <c r="DZ621" s="59"/>
      <c r="EA621" s="59"/>
      <c r="EB621" s="59"/>
      <c r="EC621" s="59"/>
      <c r="ED621" s="59"/>
      <c r="EE621" s="59"/>
      <c r="EF621" s="59"/>
      <c r="EG621" s="59"/>
      <c r="EH621" s="59"/>
      <c r="EI621" s="59"/>
      <c r="EJ621" s="59"/>
      <c r="EK621" s="59"/>
      <c r="EL621" s="59"/>
      <c r="EM621" s="59"/>
      <c r="EN621" s="59"/>
      <c r="EO621" s="59"/>
      <c r="EP621" s="59"/>
      <c r="EQ621" s="59"/>
      <c r="ER621" s="59"/>
      <c r="ES621" s="59"/>
      <c r="ET621" s="59"/>
      <c r="EU621" s="59"/>
      <c r="EV621" s="59"/>
      <c r="EW621" s="59"/>
      <c r="EX621" s="59"/>
      <c r="EY621" s="59"/>
    </row>
    <row r="622" spans="1:155">
      <c r="H622" s="45"/>
      <c r="I622" s="45"/>
      <c r="J622" s="45"/>
      <c r="K622" s="46"/>
      <c r="L622" s="46"/>
      <c r="M622" s="46"/>
      <c r="N622" s="46"/>
      <c r="O622" s="59"/>
      <c r="P622" s="59"/>
      <c r="Q622" s="59"/>
      <c r="R622" s="59"/>
      <c r="S622" s="59"/>
      <c r="T622" s="59"/>
      <c r="U622" s="59"/>
      <c r="V622" s="59"/>
      <c r="W622" s="59"/>
      <c r="X622" s="59"/>
      <c r="Y622" s="59"/>
      <c r="Z622" s="59"/>
      <c r="AA622" s="59"/>
      <c r="AB622" s="59"/>
      <c r="AC622" s="59"/>
      <c r="AD622" s="59"/>
      <c r="AE622" s="59"/>
      <c r="AF622" s="59"/>
      <c r="AG622" s="59"/>
      <c r="AH622" s="59"/>
      <c r="AI622" s="59"/>
      <c r="AJ622" s="59"/>
      <c r="AK622" s="59"/>
      <c r="AL622" s="59"/>
      <c r="AM622" s="59"/>
      <c r="AN622" s="59"/>
      <c r="AO622" s="59"/>
      <c r="AP622" s="59"/>
      <c r="AQ622" s="59"/>
      <c r="AR622" s="59"/>
      <c r="AS622" s="59"/>
      <c r="AT622" s="59"/>
      <c r="AU622" s="59"/>
      <c r="AV622" s="59"/>
      <c r="AW622" s="59"/>
      <c r="AX622" s="59"/>
      <c r="AY622" s="59"/>
      <c r="AZ622" s="59"/>
      <c r="BA622" s="59"/>
      <c r="BB622" s="59"/>
      <c r="BC622" s="59"/>
      <c r="BD622" s="59"/>
      <c r="BE622" s="59"/>
      <c r="BF622" s="59"/>
      <c r="BG622" s="59"/>
      <c r="BH622" s="59"/>
      <c r="BI622" s="59"/>
      <c r="BJ622" s="59"/>
      <c r="BK622" s="59"/>
      <c r="BL622" s="59"/>
      <c r="BM622" s="59"/>
      <c r="BN622" s="59"/>
      <c r="BO622" s="59"/>
      <c r="BP622" s="59"/>
      <c r="BQ622" s="59"/>
      <c r="BR622" s="59"/>
      <c r="BS622" s="59"/>
      <c r="BT622" s="59"/>
      <c r="BU622" s="59"/>
      <c r="BV622" s="59"/>
      <c r="BW622" s="59"/>
      <c r="BX622" s="59"/>
      <c r="BY622" s="59"/>
      <c r="BZ622" s="59"/>
      <c r="CA622" s="59"/>
      <c r="CB622" s="59"/>
      <c r="CC622" s="59"/>
      <c r="CD622" s="59"/>
      <c r="CE622" s="59"/>
      <c r="CF622" s="59"/>
      <c r="CG622" s="59"/>
      <c r="CH622" s="59"/>
      <c r="CI622" s="59"/>
      <c r="CJ622" s="59"/>
      <c r="CK622" s="59"/>
      <c r="CL622" s="59"/>
      <c r="CM622" s="59"/>
      <c r="CN622" s="59"/>
      <c r="CO622" s="59"/>
      <c r="CP622" s="59"/>
      <c r="CQ622" s="59"/>
      <c r="CR622" s="59"/>
      <c r="CS622" s="59"/>
      <c r="CT622" s="59"/>
      <c r="CU622" s="59"/>
      <c r="CV622" s="59"/>
      <c r="CW622" s="59"/>
      <c r="CX622" s="59"/>
      <c r="CY622" s="59"/>
      <c r="CZ622" s="59"/>
      <c r="DA622" s="59"/>
      <c r="DB622" s="59"/>
      <c r="DC622" s="59"/>
      <c r="DD622" s="59"/>
      <c r="DE622" s="59"/>
      <c r="DF622" s="59"/>
      <c r="DG622" s="59"/>
      <c r="DH622" s="59"/>
      <c r="DI622" s="59"/>
      <c r="DJ622" s="59"/>
      <c r="DK622" s="59"/>
      <c r="DL622" s="59"/>
      <c r="DM622" s="59"/>
      <c r="DN622" s="59"/>
      <c r="DO622" s="59"/>
      <c r="DP622" s="59"/>
      <c r="DQ622" s="59"/>
      <c r="DR622" s="59"/>
      <c r="DS622" s="59"/>
      <c r="DT622" s="59"/>
      <c r="DU622" s="59"/>
      <c r="DV622" s="59"/>
      <c r="DW622" s="59"/>
      <c r="DX622" s="59"/>
      <c r="DY622" s="59"/>
      <c r="DZ622" s="59"/>
      <c r="EA622" s="59"/>
      <c r="EB622" s="59"/>
      <c r="EC622" s="59"/>
      <c r="ED622" s="59"/>
      <c r="EE622" s="59"/>
      <c r="EF622" s="59"/>
      <c r="EG622" s="59"/>
      <c r="EH622" s="59"/>
      <c r="EI622" s="59"/>
      <c r="EJ622" s="59"/>
      <c r="EK622" s="59"/>
      <c r="EL622" s="59"/>
      <c r="EM622" s="59"/>
      <c r="EN622" s="59"/>
      <c r="EO622" s="59"/>
      <c r="EP622" s="59"/>
      <c r="EQ622" s="59"/>
      <c r="ER622" s="59"/>
      <c r="ES622" s="59"/>
      <c r="ET622" s="59"/>
      <c r="EU622" s="59"/>
      <c r="EV622" s="59"/>
      <c r="EW622" s="59"/>
      <c r="EX622" s="59"/>
      <c r="EY622" s="59"/>
    </row>
    <row r="623" spans="1:155">
      <c r="H623" s="45"/>
      <c r="I623" s="45"/>
      <c r="J623" s="45"/>
      <c r="K623" s="46"/>
      <c r="L623" s="46"/>
      <c r="M623" s="46"/>
      <c r="N623" s="46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59"/>
      <c r="Z623" s="59"/>
      <c r="AA623" s="59"/>
      <c r="AB623" s="59"/>
      <c r="AC623" s="59"/>
      <c r="AD623" s="59"/>
      <c r="AE623" s="59"/>
      <c r="AF623" s="59"/>
      <c r="AG623" s="59"/>
      <c r="AH623" s="59"/>
      <c r="AI623" s="59"/>
      <c r="AJ623" s="59"/>
      <c r="AK623" s="59"/>
      <c r="AL623" s="59"/>
      <c r="AM623" s="59"/>
      <c r="AN623" s="59"/>
      <c r="AO623" s="59"/>
      <c r="AP623" s="59"/>
      <c r="AQ623" s="59"/>
      <c r="AR623" s="59"/>
      <c r="AS623" s="59"/>
      <c r="AT623" s="59"/>
      <c r="AU623" s="59"/>
      <c r="AV623" s="59"/>
      <c r="AW623" s="59"/>
      <c r="AX623" s="59"/>
      <c r="AY623" s="59"/>
      <c r="AZ623" s="59"/>
      <c r="BA623" s="59"/>
      <c r="BB623" s="59"/>
      <c r="BC623" s="59"/>
      <c r="BD623" s="59"/>
      <c r="BE623" s="59"/>
      <c r="BF623" s="59"/>
      <c r="BG623" s="59"/>
      <c r="BH623" s="59"/>
      <c r="BI623" s="59"/>
      <c r="BJ623" s="59"/>
      <c r="BK623" s="59"/>
      <c r="BL623" s="59"/>
      <c r="BM623" s="59"/>
      <c r="BN623" s="59"/>
      <c r="BO623" s="59"/>
      <c r="BP623" s="59"/>
      <c r="BQ623" s="59"/>
      <c r="BR623" s="59"/>
      <c r="BS623" s="59"/>
      <c r="BT623" s="59"/>
      <c r="BU623" s="59"/>
      <c r="BV623" s="59"/>
      <c r="BW623" s="59"/>
      <c r="BX623" s="59"/>
      <c r="BY623" s="59"/>
      <c r="BZ623" s="59"/>
      <c r="CA623" s="59"/>
      <c r="CB623" s="59"/>
      <c r="CC623" s="59"/>
      <c r="CD623" s="59"/>
      <c r="CE623" s="59"/>
      <c r="CF623" s="59"/>
      <c r="CG623" s="59"/>
      <c r="CH623" s="59"/>
      <c r="CI623" s="59"/>
      <c r="CJ623" s="59"/>
      <c r="CK623" s="59"/>
      <c r="CL623" s="59"/>
      <c r="CM623" s="59"/>
      <c r="CN623" s="59"/>
      <c r="CO623" s="59"/>
      <c r="CP623" s="59"/>
      <c r="CQ623" s="59"/>
      <c r="CR623" s="59"/>
      <c r="CS623" s="59"/>
      <c r="CT623" s="59"/>
      <c r="CU623" s="59"/>
      <c r="CV623" s="59"/>
      <c r="CW623" s="59"/>
      <c r="CX623" s="59"/>
      <c r="CY623" s="59"/>
      <c r="CZ623" s="59"/>
      <c r="DA623" s="59"/>
      <c r="DB623" s="59"/>
      <c r="DC623" s="59"/>
      <c r="DD623" s="59"/>
      <c r="DE623" s="59"/>
      <c r="DF623" s="59"/>
      <c r="DG623" s="59"/>
      <c r="DH623" s="59"/>
      <c r="DI623" s="59"/>
      <c r="DJ623" s="59"/>
      <c r="DK623" s="59"/>
      <c r="DL623" s="59"/>
      <c r="DM623" s="59"/>
      <c r="DN623" s="59"/>
      <c r="DO623" s="59"/>
      <c r="DP623" s="59"/>
      <c r="DQ623" s="59"/>
      <c r="DR623" s="59"/>
      <c r="DS623" s="59"/>
      <c r="DT623" s="59"/>
      <c r="DU623" s="59"/>
      <c r="DV623" s="59"/>
      <c r="DW623" s="59"/>
      <c r="DX623" s="59"/>
      <c r="DY623" s="59"/>
      <c r="DZ623" s="59"/>
      <c r="EA623" s="59"/>
      <c r="EB623" s="59"/>
      <c r="EC623" s="59"/>
      <c r="ED623" s="59"/>
      <c r="EE623" s="59"/>
      <c r="EF623" s="59"/>
      <c r="EG623" s="59"/>
      <c r="EH623" s="59"/>
      <c r="EI623" s="59"/>
      <c r="EJ623" s="59"/>
      <c r="EK623" s="59"/>
      <c r="EL623" s="59"/>
      <c r="EM623" s="59"/>
      <c r="EN623" s="59"/>
      <c r="EO623" s="59"/>
      <c r="EP623" s="59"/>
      <c r="EQ623" s="59"/>
      <c r="ER623" s="59"/>
      <c r="ES623" s="59"/>
      <c r="ET623" s="59"/>
      <c r="EU623" s="59"/>
      <c r="EV623" s="59"/>
      <c r="EW623" s="59"/>
      <c r="EX623" s="59"/>
      <c r="EY623" s="59"/>
    </row>
    <row r="624" spans="1:155">
      <c r="H624" s="45"/>
      <c r="I624" s="45"/>
      <c r="J624" s="45"/>
      <c r="K624" s="46"/>
      <c r="L624" s="46"/>
      <c r="M624" s="46"/>
      <c r="N624" s="46"/>
      <c r="O624" s="59"/>
      <c r="P624" s="59"/>
      <c r="Q624" s="59"/>
      <c r="R624" s="59"/>
      <c r="S624" s="59"/>
      <c r="T624" s="59"/>
      <c r="U624" s="59"/>
      <c r="V624" s="59"/>
      <c r="W624" s="59"/>
      <c r="X624" s="59"/>
      <c r="Y624" s="59"/>
      <c r="Z624" s="59"/>
      <c r="AA624" s="59"/>
      <c r="AB624" s="59"/>
      <c r="AC624" s="59"/>
      <c r="AD624" s="59"/>
      <c r="AE624" s="59"/>
      <c r="AF624" s="59"/>
      <c r="AG624" s="59"/>
      <c r="AH624" s="59"/>
      <c r="AI624" s="59"/>
      <c r="AJ624" s="59"/>
      <c r="AK624" s="59"/>
      <c r="AL624" s="59"/>
      <c r="AM624" s="59"/>
      <c r="AN624" s="59"/>
      <c r="AO624" s="59"/>
      <c r="AP624" s="59"/>
      <c r="AQ624" s="59"/>
      <c r="AR624" s="59"/>
      <c r="AS624" s="59"/>
      <c r="AT624" s="59"/>
      <c r="AU624" s="59"/>
      <c r="AV624" s="59"/>
      <c r="AW624" s="59"/>
      <c r="AX624" s="59"/>
      <c r="AY624" s="59"/>
      <c r="AZ624" s="59"/>
      <c r="BA624" s="59"/>
      <c r="BB624" s="59"/>
      <c r="BC624" s="59"/>
      <c r="BD624" s="59"/>
      <c r="BE624" s="59"/>
      <c r="BF624" s="59"/>
      <c r="BG624" s="59"/>
      <c r="BH624" s="59"/>
      <c r="BI624" s="59"/>
      <c r="BJ624" s="59"/>
      <c r="BK624" s="59"/>
      <c r="BL624" s="59"/>
      <c r="BM624" s="59"/>
      <c r="BN624" s="59"/>
      <c r="BO624" s="59"/>
      <c r="BP624" s="59"/>
      <c r="BQ624" s="59"/>
      <c r="BR624" s="59"/>
      <c r="BS624" s="59"/>
      <c r="BT624" s="59"/>
      <c r="BU624" s="59"/>
      <c r="BV624" s="59"/>
      <c r="BW624" s="59"/>
      <c r="BX624" s="59"/>
      <c r="BY624" s="59"/>
      <c r="BZ624" s="59"/>
      <c r="CA624" s="59"/>
      <c r="CB624" s="59"/>
      <c r="CC624" s="59"/>
      <c r="CD624" s="59"/>
      <c r="CE624" s="59"/>
      <c r="CF624" s="59"/>
      <c r="CG624" s="59"/>
      <c r="CH624" s="59"/>
      <c r="CI624" s="59"/>
      <c r="CJ624" s="59"/>
      <c r="CK624" s="59"/>
      <c r="CL624" s="59"/>
      <c r="CM624" s="59"/>
      <c r="CN624" s="59"/>
      <c r="CO624" s="59"/>
      <c r="CP624" s="59"/>
      <c r="CQ624" s="59"/>
      <c r="CR624" s="59"/>
      <c r="CS624" s="59"/>
      <c r="CT624" s="59"/>
      <c r="CU624" s="59"/>
      <c r="CV624" s="59"/>
      <c r="CW624" s="59"/>
      <c r="CX624" s="59"/>
      <c r="CY624" s="59"/>
      <c r="CZ624" s="59"/>
      <c r="DA624" s="59"/>
      <c r="DB624" s="59"/>
      <c r="DC624" s="59"/>
      <c r="DD624" s="59"/>
      <c r="DE624" s="59"/>
      <c r="DF624" s="59"/>
      <c r="DG624" s="59"/>
      <c r="DH624" s="59"/>
      <c r="DI624" s="59"/>
      <c r="DJ624" s="59"/>
      <c r="DK624" s="59"/>
      <c r="DL624" s="59"/>
      <c r="DM624" s="59"/>
      <c r="DN624" s="59"/>
      <c r="DO624" s="59"/>
      <c r="DP624" s="59"/>
      <c r="DQ624" s="59"/>
      <c r="DR624" s="59"/>
      <c r="DS624" s="59"/>
      <c r="DT624" s="59"/>
      <c r="DU624" s="59"/>
      <c r="DV624" s="59"/>
      <c r="DW624" s="59"/>
      <c r="DX624" s="59"/>
      <c r="DY624" s="59"/>
      <c r="DZ624" s="59"/>
      <c r="EA624" s="59"/>
      <c r="EB624" s="59"/>
      <c r="EC624" s="59"/>
      <c r="ED624" s="59"/>
      <c r="EE624" s="59"/>
      <c r="EF624" s="59"/>
      <c r="EG624" s="59"/>
      <c r="EH624" s="59"/>
      <c r="EI624" s="59"/>
      <c r="EJ624" s="59"/>
      <c r="EK624" s="59"/>
      <c r="EL624" s="59"/>
      <c r="EM624" s="59"/>
      <c r="EN624" s="59"/>
      <c r="EO624" s="59"/>
      <c r="EP624" s="59"/>
      <c r="EQ624" s="59"/>
      <c r="ER624" s="59"/>
      <c r="ES624" s="59"/>
      <c r="ET624" s="59"/>
      <c r="EU624" s="59"/>
      <c r="EV624" s="59"/>
      <c r="EW624" s="59"/>
      <c r="EX624" s="59"/>
      <c r="EY624" s="59"/>
    </row>
    <row r="625" spans="8:155">
      <c r="H625" s="45"/>
      <c r="I625" s="45"/>
      <c r="J625" s="45"/>
      <c r="K625" s="46"/>
      <c r="L625" s="46"/>
      <c r="M625" s="46"/>
      <c r="N625" s="46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59"/>
      <c r="Z625" s="59"/>
      <c r="AA625" s="59"/>
      <c r="AB625" s="59"/>
      <c r="AC625" s="59"/>
      <c r="AD625" s="59"/>
      <c r="AE625" s="59"/>
      <c r="AF625" s="59"/>
      <c r="AG625" s="59"/>
      <c r="AH625" s="59"/>
      <c r="AI625" s="59"/>
      <c r="AJ625" s="59"/>
      <c r="AK625" s="59"/>
      <c r="AL625" s="59"/>
      <c r="AM625" s="59"/>
      <c r="AN625" s="59"/>
      <c r="AO625" s="59"/>
      <c r="AP625" s="59"/>
      <c r="AQ625" s="59"/>
      <c r="AR625" s="59"/>
      <c r="AS625" s="59"/>
      <c r="AT625" s="59"/>
      <c r="AU625" s="59"/>
      <c r="AV625" s="59"/>
      <c r="AW625" s="59"/>
      <c r="AX625" s="59"/>
      <c r="AY625" s="59"/>
      <c r="AZ625" s="59"/>
      <c r="BA625" s="59"/>
      <c r="BB625" s="59"/>
      <c r="BC625" s="59"/>
      <c r="BD625" s="59"/>
      <c r="BE625" s="59"/>
      <c r="BF625" s="59"/>
      <c r="BG625" s="59"/>
      <c r="BH625" s="59"/>
      <c r="BI625" s="59"/>
      <c r="BJ625" s="59"/>
      <c r="BK625" s="59"/>
      <c r="BL625" s="59"/>
      <c r="BM625" s="59"/>
      <c r="BN625" s="59"/>
      <c r="BO625" s="59"/>
      <c r="BP625" s="59"/>
      <c r="BQ625" s="59"/>
      <c r="BR625" s="59"/>
      <c r="BS625" s="59"/>
      <c r="BT625" s="59"/>
      <c r="BU625" s="59"/>
      <c r="BV625" s="59"/>
      <c r="BW625" s="59"/>
      <c r="BX625" s="59"/>
      <c r="BY625" s="59"/>
      <c r="BZ625" s="59"/>
      <c r="CA625" s="59"/>
      <c r="CB625" s="59"/>
      <c r="CC625" s="59"/>
      <c r="CD625" s="59"/>
      <c r="CE625" s="59"/>
      <c r="CF625" s="59"/>
      <c r="CG625" s="59"/>
      <c r="CH625" s="59"/>
      <c r="CI625" s="59"/>
      <c r="CJ625" s="59"/>
      <c r="CK625" s="59"/>
      <c r="CL625" s="59"/>
      <c r="CM625" s="59"/>
      <c r="CN625" s="59"/>
      <c r="CO625" s="59"/>
      <c r="CP625" s="59"/>
      <c r="CQ625" s="59"/>
      <c r="CR625" s="59"/>
      <c r="CS625" s="59"/>
      <c r="CT625" s="59"/>
      <c r="CU625" s="59"/>
      <c r="CV625" s="59"/>
      <c r="CW625" s="59"/>
      <c r="CX625" s="59"/>
      <c r="CY625" s="59"/>
      <c r="CZ625" s="59"/>
      <c r="DA625" s="59"/>
      <c r="DB625" s="59"/>
      <c r="DC625" s="59"/>
      <c r="DD625" s="59"/>
      <c r="DE625" s="59"/>
      <c r="DF625" s="59"/>
      <c r="DG625" s="59"/>
      <c r="DH625" s="59"/>
      <c r="DI625" s="59"/>
      <c r="DJ625" s="59"/>
      <c r="DK625" s="59"/>
      <c r="DL625" s="59"/>
      <c r="DM625" s="59"/>
      <c r="DN625" s="59"/>
      <c r="DO625" s="59"/>
      <c r="DP625" s="59"/>
      <c r="DQ625" s="59"/>
      <c r="DR625" s="59"/>
      <c r="DS625" s="59"/>
      <c r="DT625" s="59"/>
      <c r="DU625" s="59"/>
      <c r="DV625" s="59"/>
      <c r="DW625" s="59"/>
      <c r="DX625" s="59"/>
      <c r="DY625" s="59"/>
      <c r="DZ625" s="59"/>
      <c r="EA625" s="59"/>
      <c r="EB625" s="59"/>
      <c r="EC625" s="59"/>
      <c r="ED625" s="59"/>
      <c r="EE625" s="59"/>
      <c r="EF625" s="59"/>
      <c r="EG625" s="59"/>
      <c r="EH625" s="59"/>
      <c r="EI625" s="59"/>
      <c r="EJ625" s="59"/>
      <c r="EK625" s="59"/>
      <c r="EL625" s="59"/>
      <c r="EM625" s="59"/>
      <c r="EN625" s="59"/>
      <c r="EO625" s="59"/>
      <c r="EP625" s="59"/>
      <c r="EQ625" s="59"/>
      <c r="ER625" s="59"/>
      <c r="ES625" s="59"/>
      <c r="ET625" s="59"/>
      <c r="EU625" s="59"/>
      <c r="EV625" s="59"/>
      <c r="EW625" s="59"/>
      <c r="EX625" s="59"/>
      <c r="EY625" s="59"/>
    </row>
    <row r="626" spans="8:155">
      <c r="H626" s="45"/>
      <c r="I626" s="45"/>
      <c r="J626" s="45"/>
      <c r="K626" s="46"/>
      <c r="L626" s="46"/>
      <c r="M626" s="46"/>
      <c r="N626" s="46"/>
      <c r="O626" s="59"/>
      <c r="P626" s="59"/>
      <c r="Q626" s="59"/>
      <c r="R626" s="59"/>
      <c r="S626" s="59"/>
      <c r="T626" s="59"/>
      <c r="U626" s="59"/>
      <c r="V626" s="59"/>
      <c r="W626" s="59"/>
      <c r="X626" s="59"/>
      <c r="Y626" s="59"/>
      <c r="Z626" s="59"/>
      <c r="AA626" s="59"/>
      <c r="AB626" s="59"/>
      <c r="AC626" s="59"/>
      <c r="AD626" s="59"/>
      <c r="AE626" s="59"/>
      <c r="AF626" s="59"/>
      <c r="AG626" s="59"/>
      <c r="AH626" s="59"/>
      <c r="AI626" s="59"/>
      <c r="AJ626" s="59"/>
      <c r="AK626" s="59"/>
      <c r="AL626" s="59"/>
      <c r="AM626" s="59"/>
      <c r="AN626" s="59"/>
      <c r="AO626" s="59"/>
      <c r="AP626" s="59"/>
      <c r="AQ626" s="59"/>
      <c r="AR626" s="59"/>
      <c r="AS626" s="59"/>
      <c r="AT626" s="59"/>
      <c r="AU626" s="59"/>
      <c r="AV626" s="59"/>
      <c r="AW626" s="59"/>
      <c r="AX626" s="59"/>
      <c r="AY626" s="59"/>
      <c r="AZ626" s="59"/>
      <c r="BA626" s="59"/>
      <c r="BB626" s="59"/>
      <c r="BC626" s="59"/>
      <c r="BD626" s="59"/>
      <c r="BE626" s="59"/>
      <c r="BF626" s="59"/>
      <c r="BG626" s="59"/>
      <c r="BH626" s="59"/>
      <c r="BI626" s="59"/>
      <c r="BJ626" s="59"/>
      <c r="BK626" s="59"/>
      <c r="BL626" s="59"/>
      <c r="BM626" s="59"/>
      <c r="BN626" s="59"/>
      <c r="BO626" s="59"/>
      <c r="BP626" s="59"/>
      <c r="BQ626" s="59"/>
      <c r="BR626" s="59"/>
      <c r="BS626" s="59"/>
      <c r="BT626" s="59"/>
      <c r="BU626" s="59"/>
      <c r="BV626" s="59"/>
      <c r="BW626" s="59"/>
      <c r="BX626" s="59"/>
      <c r="BY626" s="59"/>
      <c r="BZ626" s="59"/>
      <c r="CA626" s="59"/>
      <c r="CB626" s="59"/>
      <c r="CC626" s="59"/>
      <c r="CD626" s="59"/>
      <c r="CE626" s="59"/>
      <c r="CF626" s="59"/>
      <c r="CG626" s="59"/>
      <c r="CH626" s="59"/>
      <c r="CI626" s="59"/>
      <c r="CJ626" s="59"/>
      <c r="CK626" s="59"/>
      <c r="CL626" s="59"/>
      <c r="CM626" s="59"/>
      <c r="CN626" s="59"/>
      <c r="CO626" s="59"/>
      <c r="CP626" s="59"/>
      <c r="CQ626" s="59"/>
      <c r="CR626" s="59"/>
      <c r="CS626" s="59"/>
      <c r="CT626" s="59"/>
      <c r="CU626" s="59"/>
      <c r="CV626" s="59"/>
      <c r="CW626" s="59"/>
      <c r="CX626" s="59"/>
      <c r="CY626" s="59"/>
      <c r="CZ626" s="59"/>
      <c r="DA626" s="59"/>
      <c r="DB626" s="59"/>
      <c r="DC626" s="59"/>
      <c r="DD626" s="59"/>
      <c r="DE626" s="59"/>
      <c r="DF626" s="59"/>
      <c r="DG626" s="59"/>
      <c r="DH626" s="59"/>
      <c r="DI626" s="59"/>
      <c r="DJ626" s="59"/>
      <c r="DK626" s="59"/>
      <c r="DL626" s="59"/>
      <c r="DM626" s="59"/>
      <c r="DN626" s="59"/>
      <c r="DO626" s="59"/>
      <c r="DP626" s="59"/>
      <c r="DQ626" s="59"/>
      <c r="DR626" s="59"/>
      <c r="DS626" s="59"/>
      <c r="DT626" s="59"/>
      <c r="DU626" s="59"/>
      <c r="DV626" s="59"/>
      <c r="DW626" s="59"/>
      <c r="DX626" s="59"/>
      <c r="DY626" s="59"/>
      <c r="DZ626" s="59"/>
      <c r="EA626" s="59"/>
      <c r="EB626" s="59"/>
      <c r="EC626" s="59"/>
      <c r="ED626" s="59"/>
      <c r="EE626" s="59"/>
      <c r="EF626" s="59"/>
      <c r="EG626" s="59"/>
      <c r="EH626" s="59"/>
      <c r="EI626" s="59"/>
      <c r="EJ626" s="59"/>
      <c r="EK626" s="59"/>
      <c r="EL626" s="59"/>
      <c r="EM626" s="59"/>
      <c r="EN626" s="59"/>
      <c r="EO626" s="59"/>
      <c r="EP626" s="59"/>
      <c r="EQ626" s="59"/>
      <c r="ER626" s="59"/>
      <c r="ES626" s="59"/>
      <c r="ET626" s="59"/>
      <c r="EU626" s="59"/>
      <c r="EV626" s="59"/>
      <c r="EW626" s="59"/>
      <c r="EX626" s="59"/>
      <c r="EY626" s="59"/>
    </row>
  </sheetData>
  <mergeCells count="56">
    <mergeCell ref="A39:A44"/>
    <mergeCell ref="I36:I38"/>
    <mergeCell ref="I39:I56"/>
    <mergeCell ref="B39:B41"/>
    <mergeCell ref="H105:H107"/>
    <mergeCell ref="I105:I107"/>
    <mergeCell ref="I99:I101"/>
    <mergeCell ref="I75:I77"/>
    <mergeCell ref="I78:I98"/>
    <mergeCell ref="A2:B2"/>
    <mergeCell ref="A3:B3"/>
    <mergeCell ref="B12:B14"/>
    <mergeCell ref="A30:A32"/>
    <mergeCell ref="B30:B32"/>
    <mergeCell ref="I27:I29"/>
    <mergeCell ref="I33:I35"/>
    <mergeCell ref="B24:B26"/>
    <mergeCell ref="I57:I59"/>
    <mergeCell ref="H4:N4"/>
    <mergeCell ref="A4:G4"/>
    <mergeCell ref="B9:B11"/>
    <mergeCell ref="A6:A8"/>
    <mergeCell ref="A12:A14"/>
    <mergeCell ref="I9:I25"/>
    <mergeCell ref="A24:A29"/>
    <mergeCell ref="B15:B17"/>
    <mergeCell ref="B33:B35"/>
    <mergeCell ref="A36:A38"/>
    <mergeCell ref="B36:B38"/>
    <mergeCell ref="A33:A35"/>
    <mergeCell ref="A1:N1"/>
    <mergeCell ref="H60:H62"/>
    <mergeCell ref="I60:I62"/>
    <mergeCell ref="A9:A11"/>
    <mergeCell ref="A15:A20"/>
    <mergeCell ref="A21:A23"/>
    <mergeCell ref="B21:B23"/>
    <mergeCell ref="B27:B29"/>
    <mergeCell ref="H2:I2"/>
    <mergeCell ref="H3:I3"/>
    <mergeCell ref="A45:B47"/>
    <mergeCell ref="B6:B8"/>
    <mergeCell ref="H6:H8"/>
    <mergeCell ref="I6:I8"/>
    <mergeCell ref="B18:B20"/>
    <mergeCell ref="B42:B44"/>
    <mergeCell ref="H123:I125"/>
    <mergeCell ref="H111:H113"/>
    <mergeCell ref="H102:H104"/>
    <mergeCell ref="I102:I104"/>
    <mergeCell ref="I108:I110"/>
    <mergeCell ref="I114:I116"/>
    <mergeCell ref="H117:H119"/>
    <mergeCell ref="I120:I122"/>
    <mergeCell ref="I117:I119"/>
    <mergeCell ref="I111:I113"/>
  </mergeCells>
  <phoneticPr fontId="6" type="noConversion"/>
  <printOptions horizontalCentered="1"/>
  <pageMargins left="0.19685039370078741" right="0.19685039370078741" top="0.59055118110236227" bottom="0.59055118110236227" header="0" footer="0"/>
  <pageSetup paperSize="9" scale="80" orientation="landscape" r:id="rId1"/>
  <headerFooter alignWithMargins="0"/>
  <rowBreaks count="3" manualBreakCount="3">
    <brk id="35" max="17" man="1"/>
    <brk id="68" max="17" man="1"/>
    <brk id="10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표지</vt:lpstr>
      <vt:lpstr>결산서</vt:lpstr>
      <vt:lpstr>결산서!Print_Area</vt:lpstr>
      <vt:lpstr>표지!Print_Area</vt:lpstr>
      <vt:lpstr>결산서!Print_Titles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PC02</cp:lastModifiedBy>
  <cp:lastPrinted>2015-02-27T07:31:22Z</cp:lastPrinted>
  <dcterms:created xsi:type="dcterms:W3CDTF">2012-03-15T00:45:44Z</dcterms:created>
  <dcterms:modified xsi:type="dcterms:W3CDTF">2015-05-13T02:29:53Z</dcterms:modified>
</cp:coreProperties>
</file>