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395" windowHeight="10305"/>
  </bookViews>
  <sheets>
    <sheet name="일반회계결산" sheetId="1" r:id="rId1"/>
    <sheet name="특별회계결산" sheetId="2" r:id="rId2"/>
    <sheet name="일반회계1차추경" sheetId="3" r:id="rId3"/>
    <sheet name="특별회계1차추경" sheetId="4" r:id="rId4"/>
  </sheets>
  <definedNames>
    <definedName name="_xlnm.Print_Area" localSheetId="3">특별회계1차추경!$A$1:$E$39</definedName>
  </definedNames>
  <calcPr calcId="145621"/>
</workbook>
</file>

<file path=xl/calcChain.xml><?xml version="1.0" encoding="utf-8"?>
<calcChain xmlns="http://schemas.openxmlformats.org/spreadsheetml/2006/main">
  <c r="E20" i="4" l="1"/>
  <c r="E19" i="4"/>
  <c r="E18" i="4"/>
  <c r="E17" i="4"/>
  <c r="D16" i="4"/>
  <c r="C16" i="4"/>
  <c r="E16" i="4" s="1"/>
  <c r="E11" i="4"/>
  <c r="E10" i="4"/>
  <c r="E9" i="4"/>
  <c r="E8" i="4"/>
  <c r="E7" i="4"/>
  <c r="E6" i="4"/>
  <c r="E5" i="4" s="1"/>
  <c r="D5" i="4"/>
  <c r="C5" i="4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D19" i="3"/>
  <c r="C19" i="3"/>
  <c r="E19" i="3" s="1"/>
  <c r="E15" i="3"/>
  <c r="E14" i="3"/>
  <c r="E13" i="3"/>
  <c r="E12" i="3"/>
  <c r="E11" i="3"/>
  <c r="E10" i="3"/>
  <c r="E9" i="3"/>
  <c r="E8" i="3"/>
  <c r="E7" i="3"/>
  <c r="E6" i="3"/>
  <c r="E5" i="3" s="1"/>
  <c r="D5" i="3"/>
  <c r="C5" i="3"/>
  <c r="E18" i="2" l="1"/>
  <c r="E17" i="2"/>
  <c r="E16" i="2"/>
  <c r="E15" i="2"/>
  <c r="D14" i="2"/>
  <c r="C14" i="2"/>
  <c r="E9" i="2"/>
  <c r="E8" i="2"/>
  <c r="E7" i="2"/>
  <c r="E6" i="2"/>
  <c r="D5" i="2"/>
  <c r="C5" i="2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D17" i="1"/>
  <c r="C17" i="1"/>
  <c r="E12" i="1"/>
  <c r="E11" i="1"/>
  <c r="E10" i="1"/>
  <c r="E9" i="1"/>
  <c r="E8" i="1"/>
  <c r="E7" i="1"/>
  <c r="E6" i="1"/>
  <c r="E5" i="1"/>
  <c r="E4" i="1" s="1"/>
  <c r="D4" i="1"/>
  <c r="C4" i="1"/>
  <c r="E17" i="1" l="1"/>
  <c r="E5" i="2"/>
  <c r="E14" i="2"/>
</calcChain>
</file>

<file path=xl/sharedStrings.xml><?xml version="1.0" encoding="utf-8"?>
<sst xmlns="http://schemas.openxmlformats.org/spreadsheetml/2006/main" count="176" uniqueCount="144">
  <si>
    <t>2015년 무량수전노인전문요양원 세입.세출 결산 총괄표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</si>
  <si>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</si>
  <si>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</si>
  <si>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</si>
  <si>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2015년 예산(A)</t>
    <phoneticPr fontId="5" type="noConversion"/>
  </si>
  <si>
    <t>2015년 결산(B)</t>
    <phoneticPr fontId="5" type="noConversion"/>
  </si>
  <si>
    <t>증 감(B-A)</t>
    <phoneticPr fontId="5" type="noConversion"/>
  </si>
  <si>
    <t>총        계</t>
    <phoneticPr fontId="5" type="noConversion"/>
  </si>
  <si>
    <t>01입소자수입</t>
    <phoneticPr fontId="5" type="noConversion"/>
  </si>
  <si>
    <t>입소비용수입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</si>
  <si>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</si>
  <si>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</si>
  <si>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</si>
  <si>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</si>
  <si>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06요양급여수입</t>
    <phoneticPr fontId="5" type="noConversion"/>
  </si>
  <si>
    <t>요양급여수입</t>
    <phoneticPr fontId="5" type="noConversion"/>
  </si>
  <si>
    <t>07차   입   금</t>
    <phoneticPr fontId="5" type="noConversion"/>
  </si>
  <si>
    <t>차입금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</si>
  <si>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</si>
  <si>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</si>
  <si>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</si>
  <si>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</si>
  <si>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</si>
  <si>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</si>
  <si>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</si>
  <si>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</si>
  <si>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</si>
  <si>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</si>
  <si>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</si>
  <si>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</si>
  <si>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</si>
  <si>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</si>
  <si>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</si>
  <si>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</si>
  <si>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</si>
  <si>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</si>
  <si>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06상   환   금</t>
    <phoneticPr fontId="5" type="noConversion"/>
  </si>
  <si>
    <t>부채상환금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</si>
  <si>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</si>
  <si>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</si>
  <si>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</si>
  <si>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</si>
  <si>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>09적   립   금</t>
    <phoneticPr fontId="5" type="noConversion"/>
  </si>
  <si>
    <t>운영충당적립금</t>
    <phoneticPr fontId="5" type="noConversion"/>
  </si>
  <si>
    <t>10준   비   금</t>
    <phoneticPr fontId="5" type="noConversion"/>
  </si>
  <si>
    <t>환경개선준비금</t>
    <phoneticPr fontId="5" type="noConversion"/>
  </si>
  <si>
    <t>차기년도이월금</t>
    <phoneticPr fontId="5" type="noConversion"/>
  </si>
  <si>
    <t>2015년  무량수전노인전문요양원 특별회계 세입.세출 결산 총괄표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</si>
  <si>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</si>
  <si>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</si>
  <si>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</si>
  <si>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2015년 예산(A)</t>
    <phoneticPr fontId="5" type="noConversion"/>
  </si>
  <si>
    <t>2015년 결산(B)</t>
    <phoneticPr fontId="5" type="noConversion"/>
  </si>
  <si>
    <t>증 감(B-A)</t>
    <phoneticPr fontId="5" type="noConversion"/>
  </si>
  <si>
    <t>총        계</t>
    <phoneticPr fontId="5" type="noConversion"/>
  </si>
  <si>
    <t>재산조성충당금</t>
    <phoneticPr fontId="5" type="noConversion"/>
  </si>
  <si>
    <t>사업운영충당금</t>
    <phoneticPr fontId="5" type="noConversion"/>
  </si>
  <si>
    <t>이      월      금</t>
    <phoneticPr fontId="5" type="noConversion"/>
  </si>
  <si>
    <t>잡       수      입</t>
    <phoneticPr fontId="5" type="noConversion"/>
  </si>
  <si>
    <t>잡      수      입</t>
    <phoneticPr fontId="5" type="noConversion"/>
  </si>
  <si>
    <t>세                    출</t>
    <phoneticPr fontId="5" type="noConversion"/>
  </si>
  <si>
    <t>관</t>
    <phoneticPr fontId="5" type="noConversion"/>
  </si>
  <si>
    <t>항</t>
    <phoneticPr fontId="5" type="noConversion"/>
  </si>
  <si>
    <t>2015년 예산(A)</t>
    <phoneticPr fontId="5" type="noConversion"/>
  </si>
  <si>
    <t>2015년 결산(B)</t>
    <phoneticPr fontId="5" type="noConversion"/>
  </si>
  <si>
    <t>증 감(B-A)</t>
    <phoneticPr fontId="5" type="noConversion"/>
  </si>
  <si>
    <t>총       계</t>
    <phoneticPr fontId="5" type="noConversion"/>
  </si>
  <si>
    <t>사   무   비</t>
    <phoneticPr fontId="5" type="noConversion"/>
  </si>
  <si>
    <t>인   건   비</t>
    <phoneticPr fontId="5" type="noConversion"/>
  </si>
  <si>
    <t>재산조성비</t>
    <phoneticPr fontId="5" type="noConversion"/>
  </si>
  <si>
    <t>시   설   비</t>
    <phoneticPr fontId="5" type="noConversion"/>
  </si>
  <si>
    <t>전   출   금</t>
    <phoneticPr fontId="5" type="noConversion"/>
  </si>
  <si>
    <t>이   월   금</t>
    <phoneticPr fontId="5" type="noConversion"/>
  </si>
  <si>
    <t>기정 예산(A)</t>
    <phoneticPr fontId="5" type="noConversion"/>
  </si>
  <si>
    <t>경정 예산(B)</t>
    <phoneticPr fontId="5" type="noConversion"/>
  </si>
  <si>
    <t>01입소자부담금수입</t>
    <phoneticPr fontId="5" type="noConversion"/>
  </si>
  <si>
    <t>입소비용수입</t>
    <phoneticPr fontId="5" type="noConversion"/>
  </si>
  <si>
    <t>02사 업 수 입</t>
    <phoneticPr fontId="5" type="noConversion"/>
  </si>
  <si>
    <t>사업수입</t>
    <phoneticPr fontId="5" type="noConversion"/>
  </si>
  <si>
    <t>03과년도수입</t>
    <phoneticPr fontId="5" type="noConversion"/>
  </si>
  <si>
    <t>과년도수입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</si>
  <si>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</si>
  <si>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</si>
  <si>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</si>
  <si>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</si>
  <si>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06요양급여수입</t>
    <phoneticPr fontId="5" type="noConversion"/>
  </si>
  <si>
    <t>요양급여수입</t>
    <phoneticPr fontId="5" type="noConversion"/>
  </si>
  <si>
    <t>07차   입   금</t>
    <phoneticPr fontId="5" type="noConversion"/>
  </si>
  <si>
    <t>차입금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</si>
  <si>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</si>
  <si>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</si>
  <si>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</si>
  <si>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</si>
  <si>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</si>
  <si>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</si>
  <si>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</si>
  <si>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</si>
  <si>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</si>
  <si>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</si>
  <si>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</si>
  <si>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</si>
  <si>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</si>
  <si>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</si>
  <si>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</si>
  <si>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</si>
  <si>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</si>
  <si>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</si>
  <si>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</si>
  <si>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</si>
  <si>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</si>
  <si>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부채상환금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</si>
  <si>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</si>
  <si>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</si>
  <si>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</si>
  <si>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</si>
  <si>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>09적   립   금</t>
    <phoneticPr fontId="5" type="noConversion"/>
  </si>
  <si>
    <t>운영충당적립금</t>
    <phoneticPr fontId="5" type="noConversion"/>
  </si>
  <si>
    <t>10준   비   금</t>
    <phoneticPr fontId="5" type="noConversion"/>
  </si>
  <si>
    <t>환경개선준비금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</si>
  <si>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</si>
  <si>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</si>
  <si>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</si>
  <si>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기정 예산(A)</t>
    <phoneticPr fontId="5" type="noConversion"/>
  </si>
  <si>
    <t>경정 예산(B)</t>
    <phoneticPr fontId="5" type="noConversion"/>
  </si>
  <si>
    <t>증 감(B-A)</t>
    <phoneticPr fontId="5" type="noConversion"/>
  </si>
  <si>
    <t>총        계</t>
    <phoneticPr fontId="5" type="noConversion"/>
  </si>
  <si>
    <t>재산조성충당금</t>
    <phoneticPr fontId="5" type="noConversion"/>
  </si>
  <si>
    <t>건물재산조성충당금</t>
    <phoneticPr fontId="5" type="noConversion"/>
  </si>
  <si>
    <t>비품재산조성충당금</t>
    <phoneticPr fontId="5" type="noConversion"/>
  </si>
  <si>
    <t>차량재산조성충당금</t>
    <phoneticPr fontId="5" type="noConversion"/>
  </si>
  <si>
    <t>사업운영충당금</t>
    <phoneticPr fontId="5" type="noConversion"/>
  </si>
  <si>
    <t>이      월      금</t>
    <phoneticPr fontId="5" type="noConversion"/>
  </si>
  <si>
    <t>잡       수      입</t>
    <phoneticPr fontId="5" type="noConversion"/>
  </si>
  <si>
    <t>잡      수      입</t>
    <phoneticPr fontId="5" type="noConversion"/>
  </si>
  <si>
    <t>세                    출</t>
    <phoneticPr fontId="5" type="noConversion"/>
  </si>
  <si>
    <t>총       계</t>
    <phoneticPr fontId="5" type="noConversion"/>
  </si>
  <si>
    <t>사무비</t>
    <phoneticPr fontId="15" type="noConversion"/>
  </si>
  <si>
    <t>인   건   비</t>
    <phoneticPr fontId="15" type="noConversion"/>
  </si>
  <si>
    <t>재산조성비</t>
    <phoneticPr fontId="5" type="noConversion"/>
  </si>
  <si>
    <t>시   설   비</t>
    <phoneticPr fontId="5" type="noConversion"/>
  </si>
  <si>
    <t>전   출   금</t>
    <phoneticPr fontId="5" type="noConversion"/>
  </si>
  <si>
    <t>이   월   금</t>
    <phoneticPr fontId="5" type="noConversion"/>
  </si>
  <si>
    <t>2016년 무량수전노인전문요양원 특별회계 1차 추가경정 예산(안) 총괄내역서</t>
    <phoneticPr fontId="5" type="noConversion"/>
  </si>
  <si>
    <t>2016년  무량수전노인전문요양원 1차 추가경정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</si>
</sst>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1" xfId="1" applyNumberFormat="1" applyFont="1" applyBorder="1" applyAlignment="1">
      <alignment horizontal="right" vertical="center"/>
    </xf>
    <xf numFmtId="0" fontId="9" fillId="0" borderId="0" xfId="1" applyFont="1">
      <alignment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3" fontId="8" fillId="0" borderId="14" xfId="1" applyNumberFormat="1" applyFont="1" applyBorder="1" applyAlignment="1">
      <alignment horizontal="right" vertical="center"/>
    </xf>
    <xf numFmtId="3" fontId="8" fillId="0" borderId="15" xfId="1" applyNumberFormat="1" applyFont="1" applyBorder="1">
      <alignment vertical="center"/>
    </xf>
    <xf numFmtId="3" fontId="8" fillId="0" borderId="16" xfId="1" applyNumberFormat="1" applyFont="1" applyBorder="1" applyAlignment="1">
      <alignment horizontal="right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3" fontId="8" fillId="0" borderId="19" xfId="1" applyNumberFormat="1" applyFont="1" applyBorder="1" applyAlignment="1">
      <alignment horizontal="right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3" fontId="8" fillId="0" borderId="22" xfId="1" applyNumberFormat="1" applyFont="1" applyBorder="1" applyAlignment="1">
      <alignment horizontal="right" vertical="center"/>
    </xf>
    <xf numFmtId="3" fontId="8" fillId="0" borderId="22" xfId="1" applyNumberFormat="1" applyFont="1" applyBorder="1">
      <alignment vertical="center"/>
    </xf>
    <xf numFmtId="3" fontId="8" fillId="0" borderId="23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 applyAlignment="1">
      <alignment horizontal="right" vertical="center"/>
    </xf>
    <xf numFmtId="41" fontId="8" fillId="0" borderId="0" xfId="1" applyNumberFormat="1" applyFont="1" applyBorder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10" fillId="0" borderId="0" xfId="1" applyFont="1">
      <alignment vertical="center"/>
    </xf>
    <xf numFmtId="3" fontId="7" fillId="0" borderId="10" xfId="1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0" fontId="8" fillId="0" borderId="17" xfId="1" applyFont="1" applyBorder="1" applyAlignment="1">
      <alignment horizontal="center" vertical="center"/>
    </xf>
    <xf numFmtId="3" fontId="8" fillId="0" borderId="14" xfId="1" applyNumberFormat="1" applyFont="1" applyBorder="1">
      <alignment vertical="center"/>
    </xf>
    <xf numFmtId="3" fontId="7" fillId="0" borderId="16" xfId="1" applyNumberFormat="1" applyFont="1" applyBorder="1" applyAlignment="1">
      <alignment vertical="center"/>
    </xf>
    <xf numFmtId="0" fontId="8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0" fontId="8" fillId="0" borderId="25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3" fontId="8" fillId="0" borderId="14" xfId="1" applyNumberFormat="1" applyFont="1" applyBorder="1" applyAlignment="1">
      <alignment vertical="center"/>
    </xf>
    <xf numFmtId="3" fontId="8" fillId="0" borderId="19" xfId="1" applyNumberFormat="1" applyFont="1" applyBorder="1" applyAlignment="1">
      <alignment vertical="center"/>
    </xf>
    <xf numFmtId="3" fontId="8" fillId="0" borderId="19" xfId="1" applyNumberFormat="1" applyFont="1" applyBorder="1">
      <alignment vertical="center"/>
    </xf>
    <xf numFmtId="3" fontId="7" fillId="0" borderId="26" xfId="1" applyNumberFormat="1" applyFont="1" applyBorder="1" applyAlignment="1">
      <alignment vertical="center"/>
    </xf>
    <xf numFmtId="3" fontId="8" fillId="0" borderId="22" xfId="1" applyNumberFormat="1" applyFont="1" applyBorder="1" applyAlignment="1">
      <alignment vertical="center"/>
    </xf>
    <xf numFmtId="3" fontId="7" fillId="0" borderId="23" xfId="1" applyNumberFormat="1" applyFont="1" applyBorder="1" applyAlignment="1">
      <alignment vertical="center"/>
    </xf>
    <xf numFmtId="41" fontId="8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8" fillId="0" borderId="27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3" fontId="8" fillId="0" borderId="29" xfId="1" applyNumberFormat="1" applyFont="1" applyBorder="1">
      <alignment vertical="center"/>
    </xf>
    <xf numFmtId="3" fontId="8" fillId="0" borderId="26" xfId="1" applyNumberFormat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3" fontId="8" fillId="0" borderId="8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3" fontId="8" fillId="0" borderId="13" xfId="1" applyNumberFormat="1" applyFont="1" applyBorder="1" applyAlignment="1">
      <alignment horizontal="center" vertical="center"/>
    </xf>
    <xf numFmtId="3" fontId="8" fillId="0" borderId="17" xfId="1" applyNumberFormat="1" applyFont="1" applyBorder="1" applyAlignment="1">
      <alignment horizontal="center" vertical="center"/>
    </xf>
    <xf numFmtId="3" fontId="8" fillId="0" borderId="18" xfId="1" applyNumberFormat="1" applyFont="1" applyBorder="1" applyAlignment="1">
      <alignment horizontal="center" vertical="center"/>
    </xf>
    <xf numFmtId="3" fontId="8" fillId="0" borderId="20" xfId="1" applyNumberFormat="1" applyFont="1" applyBorder="1" applyAlignment="1">
      <alignment horizontal="center" vertical="center"/>
    </xf>
    <xf numFmtId="3" fontId="8" fillId="0" borderId="21" xfId="1" applyNumberFormat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3" fontId="8" fillId="0" borderId="0" xfId="1" applyNumberFormat="1" applyFont="1" applyBorder="1">
      <alignment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 shrinkToFit="1"/>
    </xf>
    <xf numFmtId="3" fontId="7" fillId="0" borderId="7" xfId="1" applyNumberFormat="1" applyFont="1" applyBorder="1" applyAlignment="1">
      <alignment horizontal="center" vertical="center"/>
    </xf>
    <xf numFmtId="3" fontId="8" fillId="0" borderId="17" xfId="1" applyNumberFormat="1" applyFont="1" applyBorder="1" applyAlignment="1">
      <alignment horizontal="center" vertical="center"/>
    </xf>
    <xf numFmtId="3" fontId="8" fillId="0" borderId="24" xfId="1" applyNumberFormat="1" applyFont="1" applyBorder="1" applyAlignment="1">
      <alignment horizontal="center" vertical="center"/>
    </xf>
    <xf numFmtId="3" fontId="8" fillId="0" borderId="14" xfId="1" applyNumberFormat="1" applyFont="1" applyBorder="1" applyAlignment="1">
      <alignment horizontal="center" vertical="center"/>
    </xf>
    <xf numFmtId="3" fontId="8" fillId="0" borderId="25" xfId="1" applyNumberFormat="1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center" vertical="center"/>
    </xf>
    <xf numFmtId="3" fontId="8" fillId="0" borderId="15" xfId="1" applyNumberFormat="1" applyFont="1" applyBorder="1" applyAlignment="1">
      <alignment vertical="center"/>
    </xf>
    <xf numFmtId="3" fontId="8" fillId="0" borderId="29" xfId="1" applyNumberFormat="1" applyFont="1" applyBorder="1" applyAlignment="1">
      <alignment vertical="center"/>
    </xf>
    <xf numFmtId="0" fontId="8" fillId="0" borderId="25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3" fontId="8" fillId="0" borderId="31" xfId="1" applyNumberFormat="1" applyFont="1" applyBorder="1" applyAlignment="1">
      <alignment vertical="center"/>
    </xf>
    <xf numFmtId="3" fontId="7" fillId="0" borderId="32" xfId="1" applyNumberFormat="1" applyFont="1" applyBorder="1" applyAlignment="1">
      <alignment vertical="center"/>
    </xf>
    <xf numFmtId="0" fontId="14" fillId="0" borderId="0" xfId="1" applyFont="1" applyAlignment="1">
      <alignment horizontal="center"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33"/>
  <sheetViews>
    <sheetView tabSelected="1" workbookViewId="0">
      <selection activeCell="C19" sqref="C19"/>
    </sheetView>
  </sheetViews>
  <sheetFormatPr defaultRowHeight="13.5" x14ac:dyDescent="0.3"/>
  <cols>
    <col min="1" max="1" width="15.25" style="7" customWidth="1"/>
    <col min="2" max="2" width="16" style="7" customWidth="1"/>
    <col min="3" max="3" width="17.5" style="7" customWidth="1"/>
    <col min="4" max="4" width="17.75" style="7" customWidth="1"/>
    <col min="5" max="5" width="16.75" style="7" customWidth="1"/>
    <col min="6" max="10" width="15.5" style="7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21.95" customHeight="1" x14ac:dyDescent="0.3">
      <c r="A2" s="4" t="s">
        <v>1</v>
      </c>
      <c r="B2" s="5"/>
      <c r="C2" s="5"/>
      <c r="D2" s="5"/>
      <c r="E2" s="6"/>
    </row>
    <row r="3" spans="1:10" ht="21.95" customHeight="1" thickBot="1" x14ac:dyDescent="0.35">
      <c r="A3" s="8" t="s">
        <v>2</v>
      </c>
      <c r="B3" s="9" t="s">
        <v>3</v>
      </c>
      <c r="C3" s="10" t="s">
        <v>4</v>
      </c>
      <c r="D3" s="11" t="s">
        <v>5</v>
      </c>
      <c r="E3" s="12" t="s">
        <v>6</v>
      </c>
    </row>
    <row r="4" spans="1:10" s="17" customFormat="1" ht="21.95" customHeight="1" thickTop="1" x14ac:dyDescent="0.3">
      <c r="A4" s="13" t="s">
        <v>7</v>
      </c>
      <c r="B4" s="14"/>
      <c r="C4" s="15">
        <f>C5+C6+C7+C8+C9+C10+C11+C12</f>
        <v>2945940490</v>
      </c>
      <c r="D4" s="15">
        <f>SUM(D5:D12)</f>
        <v>2901208121</v>
      </c>
      <c r="E4" s="16">
        <f>E5+E6+E7+E8+E9+E10+E11+E12</f>
        <v>-44732369</v>
      </c>
    </row>
    <row r="5" spans="1:10" ht="21.95" customHeight="1" x14ac:dyDescent="0.3">
      <c r="A5" s="18" t="s">
        <v>8</v>
      </c>
      <c r="B5" s="19" t="s">
        <v>9</v>
      </c>
      <c r="C5" s="20">
        <v>562205780</v>
      </c>
      <c r="D5" s="21">
        <v>535474080</v>
      </c>
      <c r="E5" s="22">
        <f>D5-C5</f>
        <v>-26731700</v>
      </c>
    </row>
    <row r="6" spans="1:10" ht="21.95" customHeight="1" x14ac:dyDescent="0.3">
      <c r="A6" s="18" t="s">
        <v>10</v>
      </c>
      <c r="B6" s="19" t="s">
        <v>11</v>
      </c>
      <c r="C6" s="20">
        <v>186812320</v>
      </c>
      <c r="D6" s="21">
        <v>179666970</v>
      </c>
      <c r="E6" s="22">
        <f t="shared" ref="E6:E12" si="0">D6-C6</f>
        <v>-7145350</v>
      </c>
    </row>
    <row r="7" spans="1:10" ht="21.95" customHeight="1" x14ac:dyDescent="0.3">
      <c r="A7" s="18" t="s">
        <v>12</v>
      </c>
      <c r="B7" s="19" t="s">
        <v>13</v>
      </c>
      <c r="C7" s="20">
        <v>18000000</v>
      </c>
      <c r="D7" s="21">
        <v>19032637</v>
      </c>
      <c r="E7" s="22">
        <f t="shared" si="0"/>
        <v>1032637</v>
      </c>
    </row>
    <row r="8" spans="1:10" ht="21.95" customHeight="1" x14ac:dyDescent="0.3">
      <c r="A8" s="18" t="s">
        <v>14</v>
      </c>
      <c r="B8" s="19" t="s">
        <v>15</v>
      </c>
      <c r="C8" s="20">
        <v>2115115780</v>
      </c>
      <c r="D8" s="21">
        <v>2107077710</v>
      </c>
      <c r="E8" s="22">
        <f t="shared" si="0"/>
        <v>-8038070</v>
      </c>
    </row>
    <row r="9" spans="1:10" ht="21.95" customHeight="1" x14ac:dyDescent="0.3">
      <c r="A9" s="18" t="s">
        <v>16</v>
      </c>
      <c r="B9" s="19" t="s">
        <v>17</v>
      </c>
      <c r="C9" s="20">
        <v>0</v>
      </c>
      <c r="D9" s="21">
        <v>0</v>
      </c>
      <c r="E9" s="22">
        <f t="shared" si="0"/>
        <v>0</v>
      </c>
    </row>
    <row r="10" spans="1:10" ht="21.95" customHeight="1" x14ac:dyDescent="0.3">
      <c r="A10" s="23" t="s">
        <v>18</v>
      </c>
      <c r="B10" s="24" t="s">
        <v>19</v>
      </c>
      <c r="C10" s="25">
        <v>0</v>
      </c>
      <c r="D10" s="20">
        <v>0</v>
      </c>
      <c r="E10" s="22">
        <f t="shared" si="0"/>
        <v>0</v>
      </c>
    </row>
    <row r="11" spans="1:10" ht="21.95" customHeight="1" x14ac:dyDescent="0.3">
      <c r="A11" s="23" t="s">
        <v>20</v>
      </c>
      <c r="B11" s="24" t="s">
        <v>21</v>
      </c>
      <c r="C11" s="25">
        <v>22606610</v>
      </c>
      <c r="D11" s="21">
        <v>22606607</v>
      </c>
      <c r="E11" s="22">
        <f t="shared" si="0"/>
        <v>-3</v>
      </c>
    </row>
    <row r="12" spans="1:10" ht="21.95" customHeight="1" x14ac:dyDescent="0.3">
      <c r="A12" s="26" t="s">
        <v>22</v>
      </c>
      <c r="B12" s="27" t="s">
        <v>23</v>
      </c>
      <c r="C12" s="28">
        <v>41200000</v>
      </c>
      <c r="D12" s="29">
        <v>37350117</v>
      </c>
      <c r="E12" s="30">
        <f t="shared" si="0"/>
        <v>-3849883</v>
      </c>
    </row>
    <row r="13" spans="1:10" ht="21.95" customHeight="1" x14ac:dyDescent="0.3">
      <c r="A13" s="31"/>
      <c r="B13" s="31"/>
      <c r="C13" s="32"/>
      <c r="D13" s="33"/>
      <c r="E13" s="34"/>
    </row>
    <row r="14" spans="1:10" ht="21.95" customHeight="1" x14ac:dyDescent="0.3">
      <c r="A14" s="35"/>
      <c r="B14" s="35"/>
      <c r="C14" s="35"/>
      <c r="D14" s="35"/>
      <c r="E14" s="35"/>
    </row>
    <row r="15" spans="1:10" ht="21.95" customHeight="1" x14ac:dyDescent="0.3">
      <c r="A15" s="4" t="s">
        <v>24</v>
      </c>
      <c r="B15" s="5"/>
      <c r="C15" s="5"/>
      <c r="D15" s="5"/>
      <c r="E15" s="6"/>
    </row>
    <row r="16" spans="1:10" ht="21.95" customHeight="1" thickBot="1" x14ac:dyDescent="0.35">
      <c r="A16" s="8" t="s">
        <v>2</v>
      </c>
      <c r="B16" s="9" t="s">
        <v>3</v>
      </c>
      <c r="C16" s="10" t="s">
        <v>4</v>
      </c>
      <c r="D16" s="11" t="s">
        <v>5</v>
      </c>
      <c r="E16" s="12" t="s">
        <v>6</v>
      </c>
    </row>
    <row r="17" spans="1:16138" ht="21.95" customHeight="1" thickTop="1" x14ac:dyDescent="0.3">
      <c r="A17" s="13" t="s">
        <v>25</v>
      </c>
      <c r="B17" s="14"/>
      <c r="C17" s="36">
        <f>C18+C19+C20+C21+C22+C23+C24+C25+C26+C27+C28+C30+C29</f>
        <v>2945940490</v>
      </c>
      <c r="D17" s="36">
        <f>SUM(D18:D30)</f>
        <v>2901208121</v>
      </c>
      <c r="E17" s="37">
        <f>D17-C17</f>
        <v>-44732369</v>
      </c>
    </row>
    <row r="18" spans="1:16138" ht="21.95" customHeight="1" x14ac:dyDescent="0.3">
      <c r="A18" s="38" t="s">
        <v>26</v>
      </c>
      <c r="B18" s="24" t="s">
        <v>27</v>
      </c>
      <c r="C18" s="25">
        <v>2128533440</v>
      </c>
      <c r="D18" s="39">
        <v>2094180565</v>
      </c>
      <c r="E18" s="40">
        <f t="shared" ref="E18:E30" si="1">D18-C18</f>
        <v>-34352875</v>
      </c>
    </row>
    <row r="19" spans="1:16138" ht="21.95" customHeight="1" x14ac:dyDescent="0.3">
      <c r="A19" s="41"/>
      <c r="B19" s="42" t="s">
        <v>28</v>
      </c>
      <c r="C19" s="25">
        <v>6200000</v>
      </c>
      <c r="D19" s="39">
        <v>4843070</v>
      </c>
      <c r="E19" s="40">
        <f t="shared" si="1"/>
        <v>-1356930</v>
      </c>
      <c r="F19" s="43"/>
      <c r="G19" s="43"/>
    </row>
    <row r="20" spans="1:16138" ht="21.95" customHeight="1" x14ac:dyDescent="0.3">
      <c r="A20" s="44"/>
      <c r="B20" s="45" t="s">
        <v>29</v>
      </c>
      <c r="C20" s="25">
        <v>160585120</v>
      </c>
      <c r="D20" s="39">
        <v>143436741</v>
      </c>
      <c r="E20" s="40">
        <f t="shared" si="1"/>
        <v>-17148379</v>
      </c>
    </row>
    <row r="21" spans="1:16138" ht="21.95" customHeight="1" x14ac:dyDescent="0.3">
      <c r="A21" s="18" t="s">
        <v>30</v>
      </c>
      <c r="B21" s="19" t="s">
        <v>31</v>
      </c>
      <c r="C21" s="46">
        <v>95116000</v>
      </c>
      <c r="D21" s="39">
        <v>89448400</v>
      </c>
      <c r="E21" s="40">
        <f t="shared" si="1"/>
        <v>-5667600</v>
      </c>
    </row>
    <row r="22" spans="1:16138" ht="21.95" customHeight="1" x14ac:dyDescent="0.3">
      <c r="A22" s="38" t="s">
        <v>32</v>
      </c>
      <c r="B22" s="19" t="s">
        <v>29</v>
      </c>
      <c r="C22" s="46">
        <v>430680010</v>
      </c>
      <c r="D22" s="39">
        <v>412609034</v>
      </c>
      <c r="E22" s="40">
        <f t="shared" si="1"/>
        <v>-18070976</v>
      </c>
    </row>
    <row r="23" spans="1:16138" ht="21.95" customHeight="1" x14ac:dyDescent="0.3">
      <c r="A23" s="44"/>
      <c r="B23" s="19" t="s">
        <v>33</v>
      </c>
      <c r="C23" s="46">
        <v>11520000</v>
      </c>
      <c r="D23" s="39">
        <v>10719380</v>
      </c>
      <c r="E23" s="40">
        <f t="shared" si="1"/>
        <v>-800620</v>
      </c>
    </row>
    <row r="24" spans="1:16138" ht="21.95" customHeight="1" x14ac:dyDescent="0.3">
      <c r="A24" s="18" t="s">
        <v>34</v>
      </c>
      <c r="B24" s="19" t="s">
        <v>35</v>
      </c>
      <c r="C24" s="46">
        <v>0</v>
      </c>
      <c r="D24" s="39">
        <v>0</v>
      </c>
      <c r="E24" s="40">
        <f t="shared" si="1"/>
        <v>0</v>
      </c>
    </row>
    <row r="25" spans="1:16138" ht="21.95" customHeight="1" x14ac:dyDescent="0.3">
      <c r="A25" s="18" t="s">
        <v>36</v>
      </c>
      <c r="B25" s="19" t="s">
        <v>37</v>
      </c>
      <c r="C25" s="46">
        <v>0</v>
      </c>
      <c r="D25" s="39">
        <v>0</v>
      </c>
      <c r="E25" s="40">
        <f t="shared" si="1"/>
        <v>0</v>
      </c>
    </row>
    <row r="26" spans="1:16138" ht="21.95" customHeight="1" x14ac:dyDescent="0.3">
      <c r="A26" s="18" t="s">
        <v>38</v>
      </c>
      <c r="B26" s="19" t="s">
        <v>39</v>
      </c>
      <c r="C26" s="46">
        <v>2000000</v>
      </c>
      <c r="D26" s="39">
        <v>534930</v>
      </c>
      <c r="E26" s="40">
        <f t="shared" si="1"/>
        <v>-1465070</v>
      </c>
    </row>
    <row r="27" spans="1:16138" ht="21.95" customHeight="1" x14ac:dyDescent="0.3">
      <c r="A27" s="23" t="s">
        <v>40</v>
      </c>
      <c r="B27" s="24" t="s">
        <v>41</v>
      </c>
      <c r="C27" s="47">
        <v>639280</v>
      </c>
      <c r="D27" s="39">
        <v>51360</v>
      </c>
      <c r="E27" s="40">
        <f t="shared" si="1"/>
        <v>-587920</v>
      </c>
    </row>
    <row r="28" spans="1:16138" ht="21.95" customHeight="1" x14ac:dyDescent="0.3">
      <c r="A28" s="23" t="s">
        <v>42</v>
      </c>
      <c r="B28" s="24" t="s">
        <v>43</v>
      </c>
      <c r="C28" s="47">
        <v>24000000</v>
      </c>
      <c r="D28" s="39">
        <v>8000000</v>
      </c>
      <c r="E28" s="40">
        <f t="shared" si="1"/>
        <v>-16000000</v>
      </c>
    </row>
    <row r="29" spans="1:16138" ht="21.95" customHeight="1" x14ac:dyDescent="0.3">
      <c r="A29" s="23" t="s">
        <v>44</v>
      </c>
      <c r="B29" s="24" t="s">
        <v>45</v>
      </c>
      <c r="C29" s="47">
        <v>86666640</v>
      </c>
      <c r="D29" s="48">
        <v>43333320</v>
      </c>
      <c r="E29" s="49">
        <f t="shared" si="1"/>
        <v>-43333320</v>
      </c>
    </row>
    <row r="30" spans="1:16138" ht="21.95" customHeight="1" x14ac:dyDescent="0.3">
      <c r="A30" s="26" t="s">
        <v>46</v>
      </c>
      <c r="B30" s="27" t="s">
        <v>46</v>
      </c>
      <c r="C30" s="50">
        <v>0</v>
      </c>
      <c r="D30" s="29">
        <v>94051321</v>
      </c>
      <c r="E30" s="51">
        <f t="shared" si="1"/>
        <v>94051321</v>
      </c>
    </row>
    <row r="31" spans="1:16138" ht="10.5" customHeight="1" x14ac:dyDescent="0.3">
      <c r="A31" s="31"/>
      <c r="B31" s="31"/>
      <c r="C31" s="52"/>
      <c r="D31" s="33"/>
      <c r="E31" s="53"/>
    </row>
    <row r="32" spans="1:16138" s="7" customFormat="1" x14ac:dyDescent="0.3">
      <c r="B32" s="45"/>
      <c r="C32" s="45"/>
      <c r="D32" s="4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</row>
    <row r="33" spans="2:16138" s="7" customFormat="1" ht="24.75" customHeight="1" x14ac:dyDescent="0.3">
      <c r="B33" s="54"/>
      <c r="C33" s="54"/>
      <c r="D33" s="5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</row>
  </sheetData>
  <mergeCells count="5">
    <mergeCell ref="A1:E1"/>
    <mergeCell ref="A2:E2"/>
    <mergeCell ref="A15:E15"/>
    <mergeCell ref="A18:A20"/>
    <mergeCell ref="A22:A23"/>
  </mergeCells>
  <phoneticPr fontId="4" type="noConversion"/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0" sqref="A20:XFD20"/>
    </sheetView>
  </sheetViews>
  <sheetFormatPr defaultRowHeight="13.5" x14ac:dyDescent="0.3"/>
  <cols>
    <col min="1" max="1" width="16.25" style="7" customWidth="1"/>
    <col min="2" max="4" width="17.75" style="7" customWidth="1"/>
    <col min="5" max="5" width="16.125" style="7" customWidth="1"/>
    <col min="6" max="10" width="15.5" style="7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1" t="s">
        <v>47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95" customHeight="1" x14ac:dyDescent="0.3">
      <c r="A3" s="4" t="s">
        <v>48</v>
      </c>
      <c r="B3" s="5"/>
      <c r="C3" s="5"/>
      <c r="D3" s="5"/>
      <c r="E3" s="6"/>
    </row>
    <row r="4" spans="1:10" ht="24.95" customHeight="1" thickBot="1" x14ac:dyDescent="0.35">
      <c r="A4" s="8" t="s">
        <v>49</v>
      </c>
      <c r="B4" s="9" t="s">
        <v>50</v>
      </c>
      <c r="C4" s="10" t="s">
        <v>51</v>
      </c>
      <c r="D4" s="11" t="s">
        <v>52</v>
      </c>
      <c r="E4" s="12" t="s">
        <v>53</v>
      </c>
    </row>
    <row r="5" spans="1:10" s="17" customFormat="1" ht="24.95" customHeight="1" thickTop="1" x14ac:dyDescent="0.3">
      <c r="A5" s="56" t="s">
        <v>54</v>
      </c>
      <c r="B5" s="57"/>
      <c r="C5" s="15">
        <f>SUM(C6:C9)</f>
        <v>426388320</v>
      </c>
      <c r="D5" s="15">
        <f>SUM(D6:D9)</f>
        <v>366003808</v>
      </c>
      <c r="E5" s="16">
        <f>SUM(E6:E9)</f>
        <v>-60384512</v>
      </c>
    </row>
    <row r="6" spans="1:10" ht="24.95" customHeight="1" x14ac:dyDescent="0.3">
      <c r="A6" s="23" t="s">
        <v>55</v>
      </c>
      <c r="B6" s="19" t="s">
        <v>55</v>
      </c>
      <c r="C6" s="21">
        <v>86666640</v>
      </c>
      <c r="D6" s="21">
        <v>43333320</v>
      </c>
      <c r="E6" s="22">
        <f t="shared" ref="E6:E9" si="0">D6-C6</f>
        <v>-43333320</v>
      </c>
    </row>
    <row r="7" spans="1:10" ht="24.95" customHeight="1" x14ac:dyDescent="0.3">
      <c r="A7" s="18" t="s">
        <v>56</v>
      </c>
      <c r="B7" s="19" t="s">
        <v>56</v>
      </c>
      <c r="C7" s="21">
        <v>24000000</v>
      </c>
      <c r="D7" s="21">
        <v>8000000</v>
      </c>
      <c r="E7" s="22">
        <f t="shared" si="0"/>
        <v>-16000000</v>
      </c>
    </row>
    <row r="8" spans="1:10" ht="24.95" customHeight="1" x14ac:dyDescent="0.3">
      <c r="A8" s="58" t="s">
        <v>57</v>
      </c>
      <c r="B8" s="42" t="s">
        <v>57</v>
      </c>
      <c r="C8" s="59">
        <v>311721680</v>
      </c>
      <c r="D8" s="59">
        <v>311721676</v>
      </c>
      <c r="E8" s="60">
        <f>D8-C8</f>
        <v>-4</v>
      </c>
    </row>
    <row r="9" spans="1:10" ht="24.95" customHeight="1" x14ac:dyDescent="0.3">
      <c r="A9" s="26" t="s">
        <v>58</v>
      </c>
      <c r="B9" s="27" t="s">
        <v>59</v>
      </c>
      <c r="C9" s="29">
        <v>4000000</v>
      </c>
      <c r="D9" s="29">
        <v>2948812</v>
      </c>
      <c r="E9" s="30">
        <f t="shared" si="0"/>
        <v>-1051188</v>
      </c>
    </row>
    <row r="10" spans="1:10" ht="24.95" customHeight="1" x14ac:dyDescent="0.3">
      <c r="A10" s="31"/>
      <c r="B10" s="31"/>
      <c r="C10" s="32"/>
      <c r="D10" s="33"/>
      <c r="E10" s="34"/>
    </row>
    <row r="11" spans="1:10" ht="24.95" customHeight="1" x14ac:dyDescent="0.3">
      <c r="A11" s="35"/>
      <c r="B11" s="35"/>
      <c r="C11" s="35"/>
      <c r="D11" s="35"/>
      <c r="E11" s="35"/>
    </row>
    <row r="12" spans="1:10" ht="24.95" customHeight="1" x14ac:dyDescent="0.3">
      <c r="A12" s="4" t="s">
        <v>60</v>
      </c>
      <c r="B12" s="5"/>
      <c r="C12" s="5"/>
      <c r="D12" s="5"/>
      <c r="E12" s="6"/>
    </row>
    <row r="13" spans="1:10" ht="24.95" customHeight="1" thickBot="1" x14ac:dyDescent="0.35">
      <c r="A13" s="8" t="s">
        <v>61</v>
      </c>
      <c r="B13" s="9" t="s">
        <v>62</v>
      </c>
      <c r="C13" s="10" t="s">
        <v>63</v>
      </c>
      <c r="D13" s="11" t="s">
        <v>64</v>
      </c>
      <c r="E13" s="12" t="s">
        <v>65</v>
      </c>
    </row>
    <row r="14" spans="1:10" s="7" customFormat="1" ht="24.95" customHeight="1" thickTop="1" x14ac:dyDescent="0.3">
      <c r="A14" s="13" t="s">
        <v>66</v>
      </c>
      <c r="B14" s="14"/>
      <c r="C14" s="36">
        <f>C15+C16+C17+C18</f>
        <v>426388320</v>
      </c>
      <c r="D14" s="36">
        <f>D15+D16+D17+D18</f>
        <v>366003808</v>
      </c>
      <c r="E14" s="37">
        <f>D14-C14</f>
        <v>-60384512</v>
      </c>
    </row>
    <row r="15" spans="1:10" s="7" customFormat="1" ht="24.95" customHeight="1" x14ac:dyDescent="0.3">
      <c r="A15" s="18" t="s">
        <v>67</v>
      </c>
      <c r="B15" s="19" t="s">
        <v>68</v>
      </c>
      <c r="C15" s="39">
        <v>0</v>
      </c>
      <c r="D15" s="39">
        <v>0</v>
      </c>
      <c r="E15" s="40">
        <f>D15-C15</f>
        <v>0</v>
      </c>
    </row>
    <row r="16" spans="1:10" s="7" customFormat="1" ht="24.95" customHeight="1" x14ac:dyDescent="0.3">
      <c r="A16" s="18" t="s">
        <v>69</v>
      </c>
      <c r="B16" s="19" t="s">
        <v>70</v>
      </c>
      <c r="C16" s="39">
        <v>0</v>
      </c>
      <c r="D16" s="39">
        <v>0</v>
      </c>
      <c r="E16" s="40">
        <f>D16-C16</f>
        <v>0</v>
      </c>
    </row>
    <row r="17" spans="1:5" s="7" customFormat="1" ht="24.95" customHeight="1" x14ac:dyDescent="0.3">
      <c r="A17" s="18" t="s">
        <v>71</v>
      </c>
      <c r="B17" s="19" t="s">
        <v>71</v>
      </c>
      <c r="C17" s="39">
        <v>0</v>
      </c>
      <c r="D17" s="39">
        <v>0</v>
      </c>
      <c r="E17" s="40">
        <f>D17-C17</f>
        <v>0</v>
      </c>
    </row>
    <row r="18" spans="1:5" s="7" customFormat="1" ht="24.95" customHeight="1" x14ac:dyDescent="0.3">
      <c r="A18" s="26" t="s">
        <v>72</v>
      </c>
      <c r="B18" s="27" t="s">
        <v>72</v>
      </c>
      <c r="C18" s="29">
        <v>426388320</v>
      </c>
      <c r="D18" s="29">
        <v>366003808</v>
      </c>
      <c r="E18" s="51">
        <f>D18-C18</f>
        <v>-60384512</v>
      </c>
    </row>
    <row r="19" spans="1:5" s="7" customFormat="1" ht="21.95" customHeight="1" x14ac:dyDescent="0.3">
      <c r="A19" s="31"/>
      <c r="B19" s="31"/>
      <c r="C19" s="52"/>
      <c r="D19" s="33"/>
      <c r="E19" s="53"/>
    </row>
    <row r="20" spans="1:5" s="7" customFormat="1" ht="22.5" customHeight="1" x14ac:dyDescent="0.3">
      <c r="B20" s="45"/>
      <c r="C20" s="45"/>
      <c r="D20" s="45"/>
    </row>
    <row r="21" spans="1:5" s="7" customFormat="1" ht="27" customHeight="1" x14ac:dyDescent="0.3">
      <c r="B21" s="54"/>
      <c r="C21" s="54"/>
      <c r="D21" s="55"/>
    </row>
  </sheetData>
  <mergeCells count="4">
    <mergeCell ref="A1:E1"/>
    <mergeCell ref="A3:E3"/>
    <mergeCell ref="A5:B5"/>
    <mergeCell ref="A12:E12"/>
  </mergeCells>
  <phoneticPr fontId="4" type="noConversion"/>
  <pageMargins left="0.47244094488188981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C6" sqref="C6"/>
    </sheetView>
  </sheetViews>
  <sheetFormatPr defaultRowHeight="13.5" x14ac:dyDescent="0.3"/>
  <cols>
    <col min="1" max="5" width="17.75" style="7" customWidth="1"/>
    <col min="6" max="10" width="15.5" style="7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 x14ac:dyDescent="0.3">
      <c r="A1" s="61" t="s">
        <v>143</v>
      </c>
      <c r="B1" s="61"/>
      <c r="C1" s="61"/>
      <c r="D1" s="61"/>
      <c r="E1" s="61"/>
      <c r="F1" s="2"/>
      <c r="G1" s="2"/>
      <c r="H1" s="2"/>
      <c r="I1" s="2"/>
      <c r="J1" s="2"/>
    </row>
    <row r="2" spans="1:10" ht="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.95" customHeight="1" x14ac:dyDescent="0.3">
      <c r="A3" s="4" t="s">
        <v>48</v>
      </c>
      <c r="B3" s="5"/>
      <c r="C3" s="5"/>
      <c r="D3" s="5"/>
      <c r="E3" s="6"/>
    </row>
    <row r="4" spans="1:10" ht="21.95" customHeight="1" thickBot="1" x14ac:dyDescent="0.35">
      <c r="A4" s="8" t="s">
        <v>49</v>
      </c>
      <c r="B4" s="9" t="s">
        <v>50</v>
      </c>
      <c r="C4" s="10" t="s">
        <v>73</v>
      </c>
      <c r="D4" s="11" t="s">
        <v>74</v>
      </c>
      <c r="E4" s="12" t="s">
        <v>53</v>
      </c>
    </row>
    <row r="5" spans="1:10" s="17" customFormat="1" ht="21" customHeight="1" thickTop="1" x14ac:dyDescent="0.3">
      <c r="A5" s="62" t="s">
        <v>54</v>
      </c>
      <c r="B5" s="63"/>
      <c r="C5" s="15">
        <f>C6+C9+C10+C11+C12+C13+C14+C15</f>
        <v>3349405350</v>
      </c>
      <c r="D5" s="15">
        <f>D6+D9+D10+D11+D12+D13+D14+D15</f>
        <v>3351992870</v>
      </c>
      <c r="E5" s="16">
        <f>E6+E9+E10+E11+E12+E13+E14+E15</f>
        <v>2587520</v>
      </c>
    </row>
    <row r="6" spans="1:10" ht="21" customHeight="1" x14ac:dyDescent="0.3">
      <c r="A6" s="64" t="s">
        <v>75</v>
      </c>
      <c r="B6" s="65" t="s">
        <v>76</v>
      </c>
      <c r="C6" s="21">
        <v>617562200</v>
      </c>
      <c r="D6" s="21">
        <v>622394220</v>
      </c>
      <c r="E6" s="22">
        <f>D6-C6</f>
        <v>4832020</v>
      </c>
    </row>
    <row r="7" spans="1:10" ht="21" customHeight="1" x14ac:dyDescent="0.3">
      <c r="A7" s="64" t="s">
        <v>77</v>
      </c>
      <c r="B7" s="65" t="s">
        <v>78</v>
      </c>
      <c r="C7" s="21">
        <v>0</v>
      </c>
      <c r="D7" s="21">
        <v>0</v>
      </c>
      <c r="E7" s="22">
        <f t="shared" ref="E7:E15" si="0">D7-C7</f>
        <v>0</v>
      </c>
    </row>
    <row r="8" spans="1:10" ht="21" customHeight="1" x14ac:dyDescent="0.3">
      <c r="A8" s="64" t="s">
        <v>79</v>
      </c>
      <c r="B8" s="65" t="s">
        <v>80</v>
      </c>
      <c r="C8" s="21">
        <v>0</v>
      </c>
      <c r="D8" s="21">
        <v>0</v>
      </c>
      <c r="E8" s="22">
        <f t="shared" si="0"/>
        <v>0</v>
      </c>
    </row>
    <row r="9" spans="1:10" ht="21" customHeight="1" x14ac:dyDescent="0.3">
      <c r="A9" s="64" t="s">
        <v>81</v>
      </c>
      <c r="B9" s="65" t="s">
        <v>82</v>
      </c>
      <c r="C9" s="21">
        <v>209381160</v>
      </c>
      <c r="D9" s="21">
        <v>194335330</v>
      </c>
      <c r="E9" s="22">
        <f t="shared" si="0"/>
        <v>-15045830</v>
      </c>
    </row>
    <row r="10" spans="1:10" ht="21" customHeight="1" x14ac:dyDescent="0.3">
      <c r="A10" s="64" t="s">
        <v>83</v>
      </c>
      <c r="B10" s="65" t="s">
        <v>84</v>
      </c>
      <c r="C10" s="21">
        <v>25000000</v>
      </c>
      <c r="D10" s="21">
        <v>25000000</v>
      </c>
      <c r="E10" s="22">
        <f t="shared" si="0"/>
        <v>0</v>
      </c>
    </row>
    <row r="11" spans="1:10" ht="21" customHeight="1" x14ac:dyDescent="0.3">
      <c r="A11" s="64" t="s">
        <v>85</v>
      </c>
      <c r="B11" s="65" t="s">
        <v>86</v>
      </c>
      <c r="C11" s="21">
        <v>2329341990</v>
      </c>
      <c r="D11" s="21">
        <v>2329341990</v>
      </c>
      <c r="E11" s="22">
        <f t="shared" si="0"/>
        <v>0</v>
      </c>
    </row>
    <row r="12" spans="1:10" ht="21" customHeight="1" x14ac:dyDescent="0.3">
      <c r="A12" s="64" t="s">
        <v>87</v>
      </c>
      <c r="B12" s="65" t="s">
        <v>88</v>
      </c>
      <c r="C12" s="21">
        <v>0</v>
      </c>
      <c r="D12" s="21">
        <v>0</v>
      </c>
      <c r="E12" s="22">
        <f t="shared" si="0"/>
        <v>0</v>
      </c>
    </row>
    <row r="13" spans="1:10" ht="21" customHeight="1" x14ac:dyDescent="0.3">
      <c r="A13" s="66" t="s">
        <v>89</v>
      </c>
      <c r="B13" s="67" t="s">
        <v>90</v>
      </c>
      <c r="C13" s="20">
        <v>0</v>
      </c>
      <c r="D13" s="20">
        <v>750000</v>
      </c>
      <c r="E13" s="22">
        <f t="shared" si="0"/>
        <v>750000</v>
      </c>
    </row>
    <row r="14" spans="1:10" ht="21" customHeight="1" x14ac:dyDescent="0.3">
      <c r="A14" s="66" t="s">
        <v>91</v>
      </c>
      <c r="B14" s="67" t="s">
        <v>92</v>
      </c>
      <c r="C14" s="21">
        <v>90000000</v>
      </c>
      <c r="D14" s="21">
        <v>94051330</v>
      </c>
      <c r="E14" s="22">
        <f t="shared" si="0"/>
        <v>4051330</v>
      </c>
    </row>
    <row r="15" spans="1:10" ht="21" customHeight="1" x14ac:dyDescent="0.3">
      <c r="A15" s="68" t="s">
        <v>93</v>
      </c>
      <c r="B15" s="69" t="s">
        <v>94</v>
      </c>
      <c r="C15" s="29">
        <v>78120000</v>
      </c>
      <c r="D15" s="29">
        <v>86120000</v>
      </c>
      <c r="E15" s="30">
        <f t="shared" si="0"/>
        <v>8000000</v>
      </c>
    </row>
    <row r="16" spans="1:10" ht="21" customHeight="1" x14ac:dyDescent="0.3">
      <c r="A16" s="70"/>
      <c r="B16" s="70"/>
      <c r="C16" s="34"/>
      <c r="D16" s="71"/>
      <c r="E16" s="34"/>
    </row>
    <row r="17" spans="1:7" s="7" customFormat="1" ht="21" customHeight="1" x14ac:dyDescent="0.3">
      <c r="A17" s="72" t="s">
        <v>95</v>
      </c>
      <c r="B17" s="73"/>
      <c r="C17" s="73"/>
      <c r="D17" s="73"/>
      <c r="E17" s="74"/>
    </row>
    <row r="18" spans="1:7" s="7" customFormat="1" ht="21" customHeight="1" thickBot="1" x14ac:dyDescent="0.35">
      <c r="A18" s="75" t="s">
        <v>49</v>
      </c>
      <c r="B18" s="76" t="s">
        <v>50</v>
      </c>
      <c r="C18" s="77" t="s">
        <v>73</v>
      </c>
      <c r="D18" s="78" t="s">
        <v>74</v>
      </c>
      <c r="E18" s="79" t="s">
        <v>53</v>
      </c>
    </row>
    <row r="19" spans="1:7" s="7" customFormat="1" ht="21" customHeight="1" thickTop="1" x14ac:dyDescent="0.3">
      <c r="A19" s="62" t="s">
        <v>96</v>
      </c>
      <c r="B19" s="63"/>
      <c r="C19" s="36">
        <f>C20+C21+C22+C23+C24+C25+C26+C28+C29+C30+C31+C32</f>
        <v>3349405350</v>
      </c>
      <c r="D19" s="36">
        <f>D20+D21+D22+D23+D24+D25+D26+D28+D29+D30+D31+D32</f>
        <v>3351992870</v>
      </c>
      <c r="E19" s="37">
        <f>D19-C19</f>
        <v>2587520</v>
      </c>
    </row>
    <row r="20" spans="1:7" s="7" customFormat="1" ht="21" customHeight="1" x14ac:dyDescent="0.3">
      <c r="A20" s="80" t="s">
        <v>97</v>
      </c>
      <c r="B20" s="67" t="s">
        <v>98</v>
      </c>
      <c r="C20" s="39">
        <v>2423512550</v>
      </c>
      <c r="D20" s="39">
        <v>2416363170</v>
      </c>
      <c r="E20" s="40">
        <f t="shared" ref="E20:E32" si="1">D20-C20</f>
        <v>-7149380</v>
      </c>
    </row>
    <row r="21" spans="1:7" s="7" customFormat="1" ht="21" customHeight="1" x14ac:dyDescent="0.3">
      <c r="A21" s="81"/>
      <c r="B21" s="82" t="s">
        <v>99</v>
      </c>
      <c r="C21" s="39">
        <v>5902000</v>
      </c>
      <c r="D21" s="39">
        <v>5902000</v>
      </c>
      <c r="E21" s="40">
        <f t="shared" si="1"/>
        <v>0</v>
      </c>
      <c r="F21" s="43"/>
      <c r="G21" s="43"/>
    </row>
    <row r="22" spans="1:7" s="7" customFormat="1" ht="21" customHeight="1" x14ac:dyDescent="0.3">
      <c r="A22" s="83"/>
      <c r="B22" s="84" t="s">
        <v>100</v>
      </c>
      <c r="C22" s="39">
        <v>152696080</v>
      </c>
      <c r="D22" s="39">
        <v>154376080</v>
      </c>
      <c r="E22" s="40">
        <f t="shared" si="1"/>
        <v>1680000</v>
      </c>
    </row>
    <row r="23" spans="1:7" s="7" customFormat="1" ht="21" customHeight="1" x14ac:dyDescent="0.3">
      <c r="A23" s="64" t="s">
        <v>101</v>
      </c>
      <c r="B23" s="65" t="s">
        <v>102</v>
      </c>
      <c r="C23" s="39">
        <v>59426000</v>
      </c>
      <c r="D23" s="39">
        <v>67426000</v>
      </c>
      <c r="E23" s="40">
        <f t="shared" si="1"/>
        <v>8000000</v>
      </c>
    </row>
    <row r="24" spans="1:7" s="7" customFormat="1" ht="21" customHeight="1" x14ac:dyDescent="0.3">
      <c r="A24" s="80" t="s">
        <v>103</v>
      </c>
      <c r="B24" s="65" t="s">
        <v>100</v>
      </c>
      <c r="C24" s="39">
        <v>458117950</v>
      </c>
      <c r="D24" s="39">
        <v>460523410</v>
      </c>
      <c r="E24" s="40">
        <f t="shared" si="1"/>
        <v>2405460</v>
      </c>
    </row>
    <row r="25" spans="1:7" s="7" customFormat="1" ht="21" customHeight="1" x14ac:dyDescent="0.3">
      <c r="A25" s="83"/>
      <c r="B25" s="65" t="s">
        <v>104</v>
      </c>
      <c r="C25" s="39">
        <v>14080000</v>
      </c>
      <c r="D25" s="39">
        <v>14080000</v>
      </c>
      <c r="E25" s="40">
        <f t="shared" si="1"/>
        <v>0</v>
      </c>
    </row>
    <row r="26" spans="1:7" s="7" customFormat="1" ht="21" customHeight="1" x14ac:dyDescent="0.3">
      <c r="A26" s="64" t="s">
        <v>105</v>
      </c>
      <c r="B26" s="65" t="s">
        <v>106</v>
      </c>
      <c r="C26" s="39">
        <v>130000000</v>
      </c>
      <c r="D26" s="39">
        <v>130000000</v>
      </c>
      <c r="E26" s="40">
        <f t="shared" si="1"/>
        <v>0</v>
      </c>
    </row>
    <row r="27" spans="1:7" s="7" customFormat="1" ht="21" customHeight="1" x14ac:dyDescent="0.3">
      <c r="A27" s="64" t="s">
        <v>107</v>
      </c>
      <c r="B27" s="65" t="s">
        <v>108</v>
      </c>
      <c r="C27" s="39">
        <v>0</v>
      </c>
      <c r="D27" s="39">
        <v>0</v>
      </c>
      <c r="E27" s="40">
        <f t="shared" si="1"/>
        <v>0</v>
      </c>
    </row>
    <row r="28" spans="1:7" s="7" customFormat="1" ht="21" customHeight="1" x14ac:dyDescent="0.3">
      <c r="A28" s="64" t="s">
        <v>109</v>
      </c>
      <c r="B28" s="65" t="s">
        <v>110</v>
      </c>
      <c r="C28" s="39">
        <v>0</v>
      </c>
      <c r="D28" s="39">
        <v>0</v>
      </c>
      <c r="E28" s="40">
        <f t="shared" si="1"/>
        <v>0</v>
      </c>
    </row>
    <row r="29" spans="1:7" s="7" customFormat="1" ht="21" customHeight="1" x14ac:dyDescent="0.3">
      <c r="A29" s="64" t="s">
        <v>111</v>
      </c>
      <c r="B29" s="65" t="s">
        <v>112</v>
      </c>
      <c r="C29" s="39">
        <v>2000000</v>
      </c>
      <c r="D29" s="39">
        <v>2000000</v>
      </c>
      <c r="E29" s="40">
        <f t="shared" si="1"/>
        <v>0</v>
      </c>
    </row>
    <row r="30" spans="1:7" s="7" customFormat="1" ht="21" customHeight="1" x14ac:dyDescent="0.3">
      <c r="A30" s="66" t="s">
        <v>113</v>
      </c>
      <c r="B30" s="67" t="s">
        <v>114</v>
      </c>
      <c r="C30" s="39">
        <v>17004130</v>
      </c>
      <c r="D30" s="39">
        <v>14655570</v>
      </c>
      <c r="E30" s="40">
        <f t="shared" si="1"/>
        <v>-2348560</v>
      </c>
    </row>
    <row r="31" spans="1:7" s="7" customFormat="1" ht="21" customHeight="1" x14ac:dyDescent="0.3">
      <c r="A31" s="66" t="s">
        <v>115</v>
      </c>
      <c r="B31" s="67" t="s">
        <v>116</v>
      </c>
      <c r="C31" s="39">
        <v>0</v>
      </c>
      <c r="D31" s="39">
        <v>0</v>
      </c>
      <c r="E31" s="40">
        <f t="shared" si="1"/>
        <v>0</v>
      </c>
    </row>
    <row r="32" spans="1:7" s="7" customFormat="1" ht="21" customHeight="1" x14ac:dyDescent="0.3">
      <c r="A32" s="68" t="s">
        <v>117</v>
      </c>
      <c r="B32" s="69" t="s">
        <v>118</v>
      </c>
      <c r="C32" s="29">
        <v>86666640</v>
      </c>
      <c r="D32" s="29">
        <v>86666640</v>
      </c>
      <c r="E32" s="51">
        <f t="shared" si="1"/>
        <v>0</v>
      </c>
    </row>
    <row r="33" spans="1:5" s="7" customFormat="1" ht="21.95" customHeight="1" x14ac:dyDescent="0.3">
      <c r="A33" s="31"/>
      <c r="B33" s="31"/>
      <c r="C33" s="52"/>
      <c r="D33" s="33"/>
      <c r="E33" s="53"/>
    </row>
    <row r="34" spans="1:5" s="7" customFormat="1" ht="12" x14ac:dyDescent="0.3">
      <c r="B34" s="45"/>
      <c r="C34" s="45"/>
      <c r="D34" s="45"/>
    </row>
    <row r="35" spans="1:5" s="7" customFormat="1" ht="24.75" customHeight="1" x14ac:dyDescent="0.3">
      <c r="B35" s="54"/>
      <c r="C35" s="54"/>
      <c r="D35" s="55"/>
    </row>
  </sheetData>
  <mergeCells count="5">
    <mergeCell ref="A1:E1"/>
    <mergeCell ref="A3:E3"/>
    <mergeCell ref="A17:E17"/>
    <mergeCell ref="A20:A22"/>
    <mergeCell ref="A24:A25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Normal="100" zoomScaleSheetLayoutView="100" workbookViewId="0">
      <selection activeCell="C4" sqref="C4"/>
    </sheetView>
  </sheetViews>
  <sheetFormatPr defaultRowHeight="13.5" x14ac:dyDescent="0.3"/>
  <cols>
    <col min="1" max="1" width="16.75" style="7" customWidth="1"/>
    <col min="2" max="2" width="17.875" style="7" customWidth="1"/>
    <col min="3" max="3" width="14.25" style="7" customWidth="1"/>
    <col min="4" max="4" width="15.5" style="7" customWidth="1"/>
    <col min="5" max="5" width="14" style="7" customWidth="1"/>
    <col min="6" max="256" width="9" style="3"/>
    <col min="257" max="257" width="16.75" style="3" customWidth="1"/>
    <col min="258" max="258" width="17.875" style="3" customWidth="1"/>
    <col min="259" max="261" width="15.5" style="3" customWidth="1"/>
    <col min="262" max="512" width="9" style="3"/>
    <col min="513" max="513" width="16.75" style="3" customWidth="1"/>
    <col min="514" max="514" width="17.875" style="3" customWidth="1"/>
    <col min="515" max="517" width="15.5" style="3" customWidth="1"/>
    <col min="518" max="768" width="9" style="3"/>
    <col min="769" max="769" width="16.75" style="3" customWidth="1"/>
    <col min="770" max="770" width="17.875" style="3" customWidth="1"/>
    <col min="771" max="773" width="15.5" style="3" customWidth="1"/>
    <col min="774" max="1024" width="9" style="3"/>
    <col min="1025" max="1025" width="16.75" style="3" customWidth="1"/>
    <col min="1026" max="1026" width="17.875" style="3" customWidth="1"/>
    <col min="1027" max="1029" width="15.5" style="3" customWidth="1"/>
    <col min="1030" max="1280" width="9" style="3"/>
    <col min="1281" max="1281" width="16.75" style="3" customWidth="1"/>
    <col min="1282" max="1282" width="17.875" style="3" customWidth="1"/>
    <col min="1283" max="1285" width="15.5" style="3" customWidth="1"/>
    <col min="1286" max="1536" width="9" style="3"/>
    <col min="1537" max="1537" width="16.75" style="3" customWidth="1"/>
    <col min="1538" max="1538" width="17.875" style="3" customWidth="1"/>
    <col min="1539" max="1541" width="15.5" style="3" customWidth="1"/>
    <col min="1542" max="1792" width="9" style="3"/>
    <col min="1793" max="1793" width="16.75" style="3" customWidth="1"/>
    <col min="1794" max="1794" width="17.875" style="3" customWidth="1"/>
    <col min="1795" max="1797" width="15.5" style="3" customWidth="1"/>
    <col min="1798" max="2048" width="9" style="3"/>
    <col min="2049" max="2049" width="16.75" style="3" customWidth="1"/>
    <col min="2050" max="2050" width="17.875" style="3" customWidth="1"/>
    <col min="2051" max="2053" width="15.5" style="3" customWidth="1"/>
    <col min="2054" max="2304" width="9" style="3"/>
    <col min="2305" max="2305" width="16.75" style="3" customWidth="1"/>
    <col min="2306" max="2306" width="17.875" style="3" customWidth="1"/>
    <col min="2307" max="2309" width="15.5" style="3" customWidth="1"/>
    <col min="2310" max="2560" width="9" style="3"/>
    <col min="2561" max="2561" width="16.75" style="3" customWidth="1"/>
    <col min="2562" max="2562" width="17.875" style="3" customWidth="1"/>
    <col min="2563" max="2565" width="15.5" style="3" customWidth="1"/>
    <col min="2566" max="2816" width="9" style="3"/>
    <col min="2817" max="2817" width="16.75" style="3" customWidth="1"/>
    <col min="2818" max="2818" width="17.875" style="3" customWidth="1"/>
    <col min="2819" max="2821" width="15.5" style="3" customWidth="1"/>
    <col min="2822" max="3072" width="9" style="3"/>
    <col min="3073" max="3073" width="16.75" style="3" customWidth="1"/>
    <col min="3074" max="3074" width="17.875" style="3" customWidth="1"/>
    <col min="3075" max="3077" width="15.5" style="3" customWidth="1"/>
    <col min="3078" max="3328" width="9" style="3"/>
    <col min="3329" max="3329" width="16.75" style="3" customWidth="1"/>
    <col min="3330" max="3330" width="17.875" style="3" customWidth="1"/>
    <col min="3331" max="3333" width="15.5" style="3" customWidth="1"/>
    <col min="3334" max="3584" width="9" style="3"/>
    <col min="3585" max="3585" width="16.75" style="3" customWidth="1"/>
    <col min="3586" max="3586" width="17.875" style="3" customWidth="1"/>
    <col min="3587" max="3589" width="15.5" style="3" customWidth="1"/>
    <col min="3590" max="3840" width="9" style="3"/>
    <col min="3841" max="3841" width="16.75" style="3" customWidth="1"/>
    <col min="3842" max="3842" width="17.875" style="3" customWidth="1"/>
    <col min="3843" max="3845" width="15.5" style="3" customWidth="1"/>
    <col min="3846" max="4096" width="9" style="3"/>
    <col min="4097" max="4097" width="16.75" style="3" customWidth="1"/>
    <col min="4098" max="4098" width="17.875" style="3" customWidth="1"/>
    <col min="4099" max="4101" width="15.5" style="3" customWidth="1"/>
    <col min="4102" max="4352" width="9" style="3"/>
    <col min="4353" max="4353" width="16.75" style="3" customWidth="1"/>
    <col min="4354" max="4354" width="17.875" style="3" customWidth="1"/>
    <col min="4355" max="4357" width="15.5" style="3" customWidth="1"/>
    <col min="4358" max="4608" width="9" style="3"/>
    <col min="4609" max="4609" width="16.75" style="3" customWidth="1"/>
    <col min="4610" max="4610" width="17.875" style="3" customWidth="1"/>
    <col min="4611" max="4613" width="15.5" style="3" customWidth="1"/>
    <col min="4614" max="4864" width="9" style="3"/>
    <col min="4865" max="4865" width="16.75" style="3" customWidth="1"/>
    <col min="4866" max="4866" width="17.875" style="3" customWidth="1"/>
    <col min="4867" max="4869" width="15.5" style="3" customWidth="1"/>
    <col min="4870" max="5120" width="9" style="3"/>
    <col min="5121" max="5121" width="16.75" style="3" customWidth="1"/>
    <col min="5122" max="5122" width="17.875" style="3" customWidth="1"/>
    <col min="5123" max="5125" width="15.5" style="3" customWidth="1"/>
    <col min="5126" max="5376" width="9" style="3"/>
    <col min="5377" max="5377" width="16.75" style="3" customWidth="1"/>
    <col min="5378" max="5378" width="17.875" style="3" customWidth="1"/>
    <col min="5379" max="5381" width="15.5" style="3" customWidth="1"/>
    <col min="5382" max="5632" width="9" style="3"/>
    <col min="5633" max="5633" width="16.75" style="3" customWidth="1"/>
    <col min="5634" max="5634" width="17.875" style="3" customWidth="1"/>
    <col min="5635" max="5637" width="15.5" style="3" customWidth="1"/>
    <col min="5638" max="5888" width="9" style="3"/>
    <col min="5889" max="5889" width="16.75" style="3" customWidth="1"/>
    <col min="5890" max="5890" width="17.875" style="3" customWidth="1"/>
    <col min="5891" max="5893" width="15.5" style="3" customWidth="1"/>
    <col min="5894" max="6144" width="9" style="3"/>
    <col min="6145" max="6145" width="16.75" style="3" customWidth="1"/>
    <col min="6146" max="6146" width="17.875" style="3" customWidth="1"/>
    <col min="6147" max="6149" width="15.5" style="3" customWidth="1"/>
    <col min="6150" max="6400" width="9" style="3"/>
    <col min="6401" max="6401" width="16.75" style="3" customWidth="1"/>
    <col min="6402" max="6402" width="17.875" style="3" customWidth="1"/>
    <col min="6403" max="6405" width="15.5" style="3" customWidth="1"/>
    <col min="6406" max="6656" width="9" style="3"/>
    <col min="6657" max="6657" width="16.75" style="3" customWidth="1"/>
    <col min="6658" max="6658" width="17.875" style="3" customWidth="1"/>
    <col min="6659" max="6661" width="15.5" style="3" customWidth="1"/>
    <col min="6662" max="6912" width="9" style="3"/>
    <col min="6913" max="6913" width="16.75" style="3" customWidth="1"/>
    <col min="6914" max="6914" width="17.875" style="3" customWidth="1"/>
    <col min="6915" max="6917" width="15.5" style="3" customWidth="1"/>
    <col min="6918" max="7168" width="9" style="3"/>
    <col min="7169" max="7169" width="16.75" style="3" customWidth="1"/>
    <col min="7170" max="7170" width="17.875" style="3" customWidth="1"/>
    <col min="7171" max="7173" width="15.5" style="3" customWidth="1"/>
    <col min="7174" max="7424" width="9" style="3"/>
    <col min="7425" max="7425" width="16.75" style="3" customWidth="1"/>
    <col min="7426" max="7426" width="17.875" style="3" customWidth="1"/>
    <col min="7427" max="7429" width="15.5" style="3" customWidth="1"/>
    <col min="7430" max="7680" width="9" style="3"/>
    <col min="7681" max="7681" width="16.75" style="3" customWidth="1"/>
    <col min="7682" max="7682" width="17.875" style="3" customWidth="1"/>
    <col min="7683" max="7685" width="15.5" style="3" customWidth="1"/>
    <col min="7686" max="7936" width="9" style="3"/>
    <col min="7937" max="7937" width="16.75" style="3" customWidth="1"/>
    <col min="7938" max="7938" width="17.875" style="3" customWidth="1"/>
    <col min="7939" max="7941" width="15.5" style="3" customWidth="1"/>
    <col min="7942" max="8192" width="9" style="3"/>
    <col min="8193" max="8193" width="16.75" style="3" customWidth="1"/>
    <col min="8194" max="8194" width="17.875" style="3" customWidth="1"/>
    <col min="8195" max="8197" width="15.5" style="3" customWidth="1"/>
    <col min="8198" max="8448" width="9" style="3"/>
    <col min="8449" max="8449" width="16.75" style="3" customWidth="1"/>
    <col min="8450" max="8450" width="17.875" style="3" customWidth="1"/>
    <col min="8451" max="8453" width="15.5" style="3" customWidth="1"/>
    <col min="8454" max="8704" width="9" style="3"/>
    <col min="8705" max="8705" width="16.75" style="3" customWidth="1"/>
    <col min="8706" max="8706" width="17.875" style="3" customWidth="1"/>
    <col min="8707" max="8709" width="15.5" style="3" customWidth="1"/>
    <col min="8710" max="8960" width="9" style="3"/>
    <col min="8961" max="8961" width="16.75" style="3" customWidth="1"/>
    <col min="8962" max="8962" width="17.875" style="3" customWidth="1"/>
    <col min="8963" max="8965" width="15.5" style="3" customWidth="1"/>
    <col min="8966" max="9216" width="9" style="3"/>
    <col min="9217" max="9217" width="16.75" style="3" customWidth="1"/>
    <col min="9218" max="9218" width="17.875" style="3" customWidth="1"/>
    <col min="9219" max="9221" width="15.5" style="3" customWidth="1"/>
    <col min="9222" max="9472" width="9" style="3"/>
    <col min="9473" max="9473" width="16.75" style="3" customWidth="1"/>
    <col min="9474" max="9474" width="17.875" style="3" customWidth="1"/>
    <col min="9475" max="9477" width="15.5" style="3" customWidth="1"/>
    <col min="9478" max="9728" width="9" style="3"/>
    <col min="9729" max="9729" width="16.75" style="3" customWidth="1"/>
    <col min="9730" max="9730" width="17.875" style="3" customWidth="1"/>
    <col min="9731" max="9733" width="15.5" style="3" customWidth="1"/>
    <col min="9734" max="9984" width="9" style="3"/>
    <col min="9985" max="9985" width="16.75" style="3" customWidth="1"/>
    <col min="9986" max="9986" width="17.875" style="3" customWidth="1"/>
    <col min="9987" max="9989" width="15.5" style="3" customWidth="1"/>
    <col min="9990" max="10240" width="9" style="3"/>
    <col min="10241" max="10241" width="16.75" style="3" customWidth="1"/>
    <col min="10242" max="10242" width="17.875" style="3" customWidth="1"/>
    <col min="10243" max="10245" width="15.5" style="3" customWidth="1"/>
    <col min="10246" max="10496" width="9" style="3"/>
    <col min="10497" max="10497" width="16.75" style="3" customWidth="1"/>
    <col min="10498" max="10498" width="17.875" style="3" customWidth="1"/>
    <col min="10499" max="10501" width="15.5" style="3" customWidth="1"/>
    <col min="10502" max="10752" width="9" style="3"/>
    <col min="10753" max="10753" width="16.75" style="3" customWidth="1"/>
    <col min="10754" max="10754" width="17.875" style="3" customWidth="1"/>
    <col min="10755" max="10757" width="15.5" style="3" customWidth="1"/>
    <col min="10758" max="11008" width="9" style="3"/>
    <col min="11009" max="11009" width="16.75" style="3" customWidth="1"/>
    <col min="11010" max="11010" width="17.875" style="3" customWidth="1"/>
    <col min="11011" max="11013" width="15.5" style="3" customWidth="1"/>
    <col min="11014" max="11264" width="9" style="3"/>
    <col min="11265" max="11265" width="16.75" style="3" customWidth="1"/>
    <col min="11266" max="11266" width="17.875" style="3" customWidth="1"/>
    <col min="11267" max="11269" width="15.5" style="3" customWidth="1"/>
    <col min="11270" max="11520" width="9" style="3"/>
    <col min="11521" max="11521" width="16.75" style="3" customWidth="1"/>
    <col min="11522" max="11522" width="17.875" style="3" customWidth="1"/>
    <col min="11523" max="11525" width="15.5" style="3" customWidth="1"/>
    <col min="11526" max="11776" width="9" style="3"/>
    <col min="11777" max="11777" width="16.75" style="3" customWidth="1"/>
    <col min="11778" max="11778" width="17.875" style="3" customWidth="1"/>
    <col min="11779" max="11781" width="15.5" style="3" customWidth="1"/>
    <col min="11782" max="12032" width="9" style="3"/>
    <col min="12033" max="12033" width="16.75" style="3" customWidth="1"/>
    <col min="12034" max="12034" width="17.875" style="3" customWidth="1"/>
    <col min="12035" max="12037" width="15.5" style="3" customWidth="1"/>
    <col min="12038" max="12288" width="9" style="3"/>
    <col min="12289" max="12289" width="16.75" style="3" customWidth="1"/>
    <col min="12290" max="12290" width="17.875" style="3" customWidth="1"/>
    <col min="12291" max="12293" width="15.5" style="3" customWidth="1"/>
    <col min="12294" max="12544" width="9" style="3"/>
    <col min="12545" max="12545" width="16.75" style="3" customWidth="1"/>
    <col min="12546" max="12546" width="17.875" style="3" customWidth="1"/>
    <col min="12547" max="12549" width="15.5" style="3" customWidth="1"/>
    <col min="12550" max="12800" width="9" style="3"/>
    <col min="12801" max="12801" width="16.75" style="3" customWidth="1"/>
    <col min="12802" max="12802" width="17.875" style="3" customWidth="1"/>
    <col min="12803" max="12805" width="15.5" style="3" customWidth="1"/>
    <col min="12806" max="13056" width="9" style="3"/>
    <col min="13057" max="13057" width="16.75" style="3" customWidth="1"/>
    <col min="13058" max="13058" width="17.875" style="3" customWidth="1"/>
    <col min="13059" max="13061" width="15.5" style="3" customWidth="1"/>
    <col min="13062" max="13312" width="9" style="3"/>
    <col min="13313" max="13313" width="16.75" style="3" customWidth="1"/>
    <col min="13314" max="13314" width="17.875" style="3" customWidth="1"/>
    <col min="13315" max="13317" width="15.5" style="3" customWidth="1"/>
    <col min="13318" max="13568" width="9" style="3"/>
    <col min="13569" max="13569" width="16.75" style="3" customWidth="1"/>
    <col min="13570" max="13570" width="17.875" style="3" customWidth="1"/>
    <col min="13571" max="13573" width="15.5" style="3" customWidth="1"/>
    <col min="13574" max="13824" width="9" style="3"/>
    <col min="13825" max="13825" width="16.75" style="3" customWidth="1"/>
    <col min="13826" max="13826" width="17.875" style="3" customWidth="1"/>
    <col min="13827" max="13829" width="15.5" style="3" customWidth="1"/>
    <col min="13830" max="14080" width="9" style="3"/>
    <col min="14081" max="14081" width="16.75" style="3" customWidth="1"/>
    <col min="14082" max="14082" width="17.875" style="3" customWidth="1"/>
    <col min="14083" max="14085" width="15.5" style="3" customWidth="1"/>
    <col min="14086" max="14336" width="9" style="3"/>
    <col min="14337" max="14337" width="16.75" style="3" customWidth="1"/>
    <col min="14338" max="14338" width="17.875" style="3" customWidth="1"/>
    <col min="14339" max="14341" width="15.5" style="3" customWidth="1"/>
    <col min="14342" max="14592" width="9" style="3"/>
    <col min="14593" max="14593" width="16.75" style="3" customWidth="1"/>
    <col min="14594" max="14594" width="17.875" style="3" customWidth="1"/>
    <col min="14595" max="14597" width="15.5" style="3" customWidth="1"/>
    <col min="14598" max="14848" width="9" style="3"/>
    <col min="14849" max="14849" width="16.75" style="3" customWidth="1"/>
    <col min="14850" max="14850" width="17.875" style="3" customWidth="1"/>
    <col min="14851" max="14853" width="15.5" style="3" customWidth="1"/>
    <col min="14854" max="15104" width="9" style="3"/>
    <col min="15105" max="15105" width="16.75" style="3" customWidth="1"/>
    <col min="15106" max="15106" width="17.875" style="3" customWidth="1"/>
    <col min="15107" max="15109" width="15.5" style="3" customWidth="1"/>
    <col min="15110" max="15360" width="9" style="3"/>
    <col min="15361" max="15361" width="16.75" style="3" customWidth="1"/>
    <col min="15362" max="15362" width="17.875" style="3" customWidth="1"/>
    <col min="15363" max="15365" width="15.5" style="3" customWidth="1"/>
    <col min="15366" max="15616" width="9" style="3"/>
    <col min="15617" max="15617" width="16.75" style="3" customWidth="1"/>
    <col min="15618" max="15618" width="17.875" style="3" customWidth="1"/>
    <col min="15619" max="15621" width="15.5" style="3" customWidth="1"/>
    <col min="15622" max="15872" width="9" style="3"/>
    <col min="15873" max="15873" width="16.75" style="3" customWidth="1"/>
    <col min="15874" max="15874" width="17.875" style="3" customWidth="1"/>
    <col min="15875" max="15877" width="15.5" style="3" customWidth="1"/>
    <col min="15878" max="16128" width="9" style="3"/>
    <col min="16129" max="16129" width="16.75" style="3" customWidth="1"/>
    <col min="16130" max="16130" width="17.875" style="3" customWidth="1"/>
    <col min="16131" max="16133" width="15.5" style="3" customWidth="1"/>
    <col min="16134" max="16384" width="9" style="3"/>
  </cols>
  <sheetData>
    <row r="1" spans="1:5" ht="39" customHeight="1" x14ac:dyDescent="0.3">
      <c r="A1" s="91" t="s">
        <v>142</v>
      </c>
      <c r="B1" s="91"/>
      <c r="C1" s="91"/>
      <c r="D1" s="91"/>
      <c r="E1" s="91"/>
    </row>
    <row r="2" spans="1:5" ht="12.75" customHeight="1" x14ac:dyDescent="0.3">
      <c r="A2" s="2"/>
      <c r="B2" s="2"/>
      <c r="C2" s="2"/>
      <c r="D2" s="2"/>
      <c r="E2" s="2"/>
    </row>
    <row r="3" spans="1:5" ht="21" customHeight="1" x14ac:dyDescent="0.3">
      <c r="A3" s="4" t="s">
        <v>119</v>
      </c>
      <c r="B3" s="5"/>
      <c r="C3" s="5"/>
      <c r="D3" s="5"/>
      <c r="E3" s="6"/>
    </row>
    <row r="4" spans="1:5" ht="21" customHeight="1" thickBot="1" x14ac:dyDescent="0.35">
      <c r="A4" s="8" t="s">
        <v>120</v>
      </c>
      <c r="B4" s="9" t="s">
        <v>121</v>
      </c>
      <c r="C4" s="10" t="s">
        <v>122</v>
      </c>
      <c r="D4" s="11" t="s">
        <v>123</v>
      </c>
      <c r="E4" s="12" t="s">
        <v>124</v>
      </c>
    </row>
    <row r="5" spans="1:5" ht="21" customHeight="1" thickTop="1" x14ac:dyDescent="0.3">
      <c r="A5" s="56" t="s">
        <v>125</v>
      </c>
      <c r="B5" s="57"/>
      <c r="C5" s="15">
        <f>C6+C7+C8+C9+C11+C10</f>
        <v>517054960</v>
      </c>
      <c r="D5" s="36">
        <f>D6+D7+D8+D9+D10+D11</f>
        <v>456670450</v>
      </c>
      <c r="E5" s="16">
        <f>E6+E7+E8+E9+E10+E11</f>
        <v>-60384510</v>
      </c>
    </row>
    <row r="6" spans="1:5" ht="21" customHeight="1" x14ac:dyDescent="0.3">
      <c r="A6" s="38" t="s">
        <v>126</v>
      </c>
      <c r="B6" s="19" t="s">
        <v>127</v>
      </c>
      <c r="C6" s="85">
        <v>86666640</v>
      </c>
      <c r="D6" s="85">
        <v>86666640</v>
      </c>
      <c r="E6" s="22">
        <f t="shared" ref="E6:E11" si="0">D6-C6</f>
        <v>0</v>
      </c>
    </row>
    <row r="7" spans="1:5" ht="21" customHeight="1" x14ac:dyDescent="0.3">
      <c r="A7" s="41"/>
      <c r="B7" s="19" t="s">
        <v>128</v>
      </c>
      <c r="C7" s="85">
        <v>0</v>
      </c>
      <c r="D7" s="85">
        <v>0</v>
      </c>
      <c r="E7" s="22">
        <f t="shared" si="0"/>
        <v>0</v>
      </c>
    </row>
    <row r="8" spans="1:5" ht="21" customHeight="1" x14ac:dyDescent="0.3">
      <c r="A8" s="44"/>
      <c r="B8" s="19" t="s">
        <v>129</v>
      </c>
      <c r="C8" s="85">
        <v>0</v>
      </c>
      <c r="D8" s="85">
        <v>0</v>
      </c>
      <c r="E8" s="22">
        <f t="shared" si="0"/>
        <v>0</v>
      </c>
    </row>
    <row r="9" spans="1:5" ht="21" customHeight="1" x14ac:dyDescent="0.3">
      <c r="A9" s="18" t="s">
        <v>130</v>
      </c>
      <c r="B9" s="19" t="s">
        <v>130</v>
      </c>
      <c r="C9" s="85">
        <v>0</v>
      </c>
      <c r="D9" s="85">
        <v>0</v>
      </c>
      <c r="E9" s="22">
        <f t="shared" si="0"/>
        <v>0</v>
      </c>
    </row>
    <row r="10" spans="1:5" ht="21" customHeight="1" x14ac:dyDescent="0.3">
      <c r="A10" s="58" t="s">
        <v>131</v>
      </c>
      <c r="B10" s="42" t="s">
        <v>131</v>
      </c>
      <c r="C10" s="86">
        <v>426388320</v>
      </c>
      <c r="D10" s="86">
        <v>366003810</v>
      </c>
      <c r="E10" s="60">
        <f t="shared" si="0"/>
        <v>-60384510</v>
      </c>
    </row>
    <row r="11" spans="1:5" ht="21" customHeight="1" x14ac:dyDescent="0.3">
      <c r="A11" s="26" t="s">
        <v>132</v>
      </c>
      <c r="B11" s="27" t="s">
        <v>133</v>
      </c>
      <c r="C11" s="50">
        <v>4000000</v>
      </c>
      <c r="D11" s="50">
        <v>4000000</v>
      </c>
      <c r="E11" s="30">
        <f t="shared" si="0"/>
        <v>0</v>
      </c>
    </row>
    <row r="12" spans="1:5" ht="21" customHeight="1" x14ac:dyDescent="0.3">
      <c r="A12" s="31"/>
      <c r="B12" s="31"/>
      <c r="C12" s="32"/>
      <c r="D12" s="33"/>
      <c r="E12" s="34"/>
    </row>
    <row r="13" spans="1:5" ht="21" customHeight="1" x14ac:dyDescent="0.3">
      <c r="A13" s="35"/>
      <c r="B13" s="35"/>
      <c r="C13" s="35"/>
      <c r="D13" s="35"/>
      <c r="E13" s="35"/>
    </row>
    <row r="14" spans="1:5" ht="21" customHeight="1" x14ac:dyDescent="0.3">
      <c r="A14" s="4" t="s">
        <v>134</v>
      </c>
      <c r="B14" s="5"/>
      <c r="C14" s="5"/>
      <c r="D14" s="5"/>
      <c r="E14" s="6"/>
    </row>
    <row r="15" spans="1:5" ht="21" customHeight="1" thickBot="1" x14ac:dyDescent="0.35">
      <c r="A15" s="8" t="s">
        <v>120</v>
      </c>
      <c r="B15" s="9" t="s">
        <v>121</v>
      </c>
      <c r="C15" s="10" t="s">
        <v>122</v>
      </c>
      <c r="D15" s="11" t="s">
        <v>123</v>
      </c>
      <c r="E15" s="12" t="s">
        <v>124</v>
      </c>
    </row>
    <row r="16" spans="1:5" ht="21" customHeight="1" thickTop="1" x14ac:dyDescent="0.3">
      <c r="A16" s="13" t="s">
        <v>135</v>
      </c>
      <c r="B16" s="14"/>
      <c r="C16" s="36">
        <f>SUM(C17:C20)</f>
        <v>517054960</v>
      </c>
      <c r="D16" s="36">
        <f>SUM(D17:D20)</f>
        <v>456670450</v>
      </c>
      <c r="E16" s="37">
        <f>D16-C16</f>
        <v>-60384510</v>
      </c>
    </row>
    <row r="17" spans="1:5" ht="21" customHeight="1" x14ac:dyDescent="0.3">
      <c r="A17" s="87" t="s">
        <v>136</v>
      </c>
      <c r="B17" s="88" t="s">
        <v>137</v>
      </c>
      <c r="C17" s="89">
        <v>0</v>
      </c>
      <c r="D17" s="89">
        <v>0</v>
      </c>
      <c r="E17" s="90">
        <f>D17-C17</f>
        <v>0</v>
      </c>
    </row>
    <row r="18" spans="1:5" ht="21" customHeight="1" x14ac:dyDescent="0.3">
      <c r="A18" s="18" t="s">
        <v>138</v>
      </c>
      <c r="B18" s="19" t="s">
        <v>139</v>
      </c>
      <c r="C18" s="39">
        <v>0</v>
      </c>
      <c r="D18" s="39">
        <v>0</v>
      </c>
      <c r="E18" s="40">
        <f>D18-C18</f>
        <v>0</v>
      </c>
    </row>
    <row r="19" spans="1:5" ht="21" customHeight="1" x14ac:dyDescent="0.3">
      <c r="A19" s="18" t="s">
        <v>140</v>
      </c>
      <c r="B19" s="19" t="s">
        <v>140</v>
      </c>
      <c r="C19" s="39">
        <v>15000000</v>
      </c>
      <c r="D19" s="39">
        <v>23000000</v>
      </c>
      <c r="E19" s="40">
        <f>D19-C19</f>
        <v>8000000</v>
      </c>
    </row>
    <row r="20" spans="1:5" ht="21" customHeight="1" x14ac:dyDescent="0.3">
      <c r="A20" s="26" t="s">
        <v>141</v>
      </c>
      <c r="B20" s="27" t="s">
        <v>141</v>
      </c>
      <c r="C20" s="29">
        <v>502054960</v>
      </c>
      <c r="D20" s="29">
        <v>433670450</v>
      </c>
      <c r="E20" s="51">
        <f>D20-C20</f>
        <v>-68384510</v>
      </c>
    </row>
    <row r="21" spans="1:5" x14ac:dyDescent="0.3">
      <c r="A21" s="43"/>
      <c r="B21" s="43"/>
    </row>
  </sheetData>
  <mergeCells count="5">
    <mergeCell ref="A1:E1"/>
    <mergeCell ref="A3:E3"/>
    <mergeCell ref="A5:B5"/>
    <mergeCell ref="A6:A8"/>
    <mergeCell ref="A14:E14"/>
  </mergeCells>
  <phoneticPr fontId="4" type="noConversion"/>
  <pageMargins left="0.78740157480314965" right="0.74803149606299213" top="0.98425196850393704" bottom="0.98425196850393704" header="0.51181102362204722" footer="0.51181102362204722"/>
  <pageSetup paperSize="9" firstPageNumber="3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일반회계결산</vt:lpstr>
      <vt:lpstr>특별회계결산</vt:lpstr>
      <vt:lpstr>일반회계1차추경</vt:lpstr>
      <vt:lpstr>특별회계1차추경</vt:lpstr>
      <vt:lpstr>특별회계1차추경!Print_Area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2016-03-23T08:33:40Z</dcterms:created>
  <dcterms:modified xsi:type="dcterms:W3CDTF">2016-03-23T08:36:38Z</dcterms:modified>
</cp:coreProperties>
</file>