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법인 1차추경\"/>
    </mc:Choice>
  </mc:AlternateContent>
  <bookViews>
    <workbookView xWindow="6585" yWindow="255" windowWidth="15870" windowHeight="12435" activeTab="1"/>
  </bookViews>
  <sheets>
    <sheet name="예산총칙" sheetId="13" r:id="rId1"/>
    <sheet name="예산내역" sheetId="15" r:id="rId2"/>
  </sheets>
  <definedNames>
    <definedName name="_xlnm.Print_Area" localSheetId="0">예산총칙!$A$1:$C$27</definedName>
  </definedNames>
  <calcPr calcId="152511" iterateDelta="1.0000000474974513E-3"/>
</workbook>
</file>

<file path=xl/calcChain.xml><?xml version="1.0" encoding="utf-8"?>
<calcChain xmlns="http://schemas.openxmlformats.org/spreadsheetml/2006/main">
  <c r="F81" i="15" l="1"/>
  <c r="F97" i="15" l="1"/>
  <c r="F96" i="15"/>
  <c r="E95" i="15"/>
  <c r="D95" i="15"/>
  <c r="D94" i="15" s="1"/>
  <c r="F93" i="15"/>
  <c r="E92" i="15"/>
  <c r="D92" i="15"/>
  <c r="E91" i="15"/>
  <c r="D91" i="15"/>
  <c r="F90" i="15"/>
  <c r="F89" i="15"/>
  <c r="E88" i="15"/>
  <c r="D88" i="15"/>
  <c r="E87" i="15"/>
  <c r="D87" i="15"/>
  <c r="F87" i="15" s="1"/>
  <c r="F85" i="15"/>
  <c r="E84" i="15"/>
  <c r="D84" i="15"/>
  <c r="F84" i="15" s="1"/>
  <c r="E83" i="15"/>
  <c r="F82" i="15"/>
  <c r="F80" i="15"/>
  <c r="F79" i="15"/>
  <c r="F78" i="15"/>
  <c r="F77" i="15"/>
  <c r="F76" i="15"/>
  <c r="F75" i="15"/>
  <c r="F74" i="15"/>
  <c r="E73" i="15"/>
  <c r="E72" i="15" s="1"/>
  <c r="D73" i="15"/>
  <c r="F71" i="15"/>
  <c r="F70" i="15"/>
  <c r="F69" i="15"/>
  <c r="F68" i="15"/>
  <c r="F67" i="15"/>
  <c r="E66" i="15"/>
  <c r="D66" i="15"/>
  <c r="D65" i="15" s="1"/>
  <c r="F64" i="15"/>
  <c r="F63" i="15"/>
  <c r="F62" i="15"/>
  <c r="E61" i="15"/>
  <c r="E60" i="15" s="1"/>
  <c r="D61" i="15"/>
  <c r="F59" i="15"/>
  <c r="F58" i="15"/>
  <c r="F57" i="15"/>
  <c r="F56" i="15"/>
  <c r="F55" i="15"/>
  <c r="E54" i="15"/>
  <c r="D54" i="15"/>
  <c r="F53" i="15"/>
  <c r="F52" i="15"/>
  <c r="F51" i="15"/>
  <c r="E50" i="15"/>
  <c r="D50" i="15"/>
  <c r="F49" i="15"/>
  <c r="F42" i="15"/>
  <c r="F41" i="15"/>
  <c r="F40" i="15"/>
  <c r="E39" i="15"/>
  <c r="D39" i="15"/>
  <c r="D38" i="15" s="1"/>
  <c r="F37" i="15"/>
  <c r="F36" i="15"/>
  <c r="E35" i="15"/>
  <c r="D35" i="15"/>
  <c r="D34" i="15" s="1"/>
  <c r="F33" i="15"/>
  <c r="E32" i="15"/>
  <c r="D32" i="15"/>
  <c r="F32" i="15" s="1"/>
  <c r="E31" i="15"/>
  <c r="E28" i="15"/>
  <c r="E27" i="15" s="1"/>
  <c r="D28" i="15"/>
  <c r="D27" i="15" s="1"/>
  <c r="F26" i="15"/>
  <c r="F25" i="15"/>
  <c r="E24" i="15"/>
  <c r="E23" i="15" s="1"/>
  <c r="D24" i="15"/>
  <c r="F22" i="15"/>
  <c r="F21" i="15"/>
  <c r="F20" i="15"/>
  <c r="F19" i="15"/>
  <c r="E18" i="15"/>
  <c r="E17" i="15" s="1"/>
  <c r="D18" i="15"/>
  <c r="F16" i="15"/>
  <c r="F15" i="15"/>
  <c r="E14" i="15"/>
  <c r="D14" i="15"/>
  <c r="F13" i="15"/>
  <c r="F12" i="15"/>
  <c r="E11" i="15"/>
  <c r="D11" i="15"/>
  <c r="F10" i="15"/>
  <c r="F9" i="15"/>
  <c r="F8" i="15"/>
  <c r="F7" i="15"/>
  <c r="F6" i="15"/>
  <c r="E5" i="15"/>
  <c r="D5" i="15"/>
  <c r="F92" i="15" l="1"/>
  <c r="F91" i="15" s="1"/>
  <c r="F11" i="15"/>
  <c r="F35" i="15"/>
  <c r="F14" i="15"/>
  <c r="D48" i="15"/>
  <c r="F61" i="15"/>
  <c r="F66" i="15"/>
  <c r="F24" i="15"/>
  <c r="F95" i="15"/>
  <c r="F18" i="15"/>
  <c r="F39" i="15"/>
  <c r="F54" i="15"/>
  <c r="F5" i="15"/>
  <c r="F50" i="15"/>
  <c r="F73" i="15"/>
  <c r="E48" i="15"/>
  <c r="D17" i="15"/>
  <c r="D23" i="15"/>
  <c r="F23" i="15" s="1"/>
  <c r="D31" i="15"/>
  <c r="F31" i="15" s="1"/>
  <c r="E34" i="15"/>
  <c r="F34" i="15" s="1"/>
  <c r="E38" i="15"/>
  <c r="F38" i="15" s="1"/>
  <c r="D60" i="15"/>
  <c r="E65" i="15"/>
  <c r="D72" i="15"/>
  <c r="F72" i="15" s="1"/>
  <c r="D83" i="15"/>
  <c r="F83" i="15" s="1"/>
  <c r="E94" i="15"/>
  <c r="F94" i="15" s="1"/>
  <c r="F48" i="15" l="1"/>
  <c r="D47" i="15"/>
  <c r="E4" i="15"/>
  <c r="F60" i="15"/>
  <c r="F65" i="15"/>
  <c r="E47" i="15"/>
  <c r="D4" i="15"/>
  <c r="F17" i="15"/>
  <c r="G47" i="15" l="1"/>
  <c r="F4" i="15"/>
  <c r="F47" i="15"/>
</calcChain>
</file>

<file path=xl/sharedStrings.xml><?xml version="1.0" encoding="utf-8"?>
<sst xmlns="http://schemas.openxmlformats.org/spreadsheetml/2006/main" count="146" uniqueCount="133">
  <si>
    <t>증 감(B-A)</t>
    <phoneticPr fontId="3" type="noConversion"/>
  </si>
  <si>
    <t>05과년도지출</t>
    <phoneticPr fontId="3" type="noConversion"/>
  </si>
  <si>
    <t>잡지출</t>
    <phoneticPr fontId="3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</si>
  <si>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</si>
  <si>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3" type="noConversion"/>
  </si>
  <si>
    <t xml:space="preserve">    대로 시행할 수 있으며, 다음 이사회 때 예산에 반영한다.</t>
    <phoneticPr fontId="2" type="noConversion"/>
  </si>
  <si>
    <t>4. 본 예산은 사회복지법인 재무회계규칙 제 2장 예산과결산에 의거 편성하며 집행한다.</t>
    <phoneticPr fontId="3" type="noConversion"/>
  </si>
  <si>
    <t>5. 보조금, 후원금등의 세입이 감소할 경우 기존사업을 축소할 수 있다.</t>
    <phoneticPr fontId="3" type="noConversion"/>
  </si>
  <si>
    <t>6. 국시비보조금, 후원금등의 세입이 증가 할 경우 세입세출예산을 초과할 수 있다.</t>
    <phoneticPr fontId="3" type="noConversion"/>
  </si>
  <si>
    <t xml:space="preserve">7. 보편적으로 발생하는 지출에 있어서는 세출예산에도 불구하고 초과 집행하고 차기 </t>
    <phoneticPr fontId="3" type="noConversion"/>
  </si>
  <si>
    <t xml:space="preserve">   이사회에서 추가경정예산을 승인 받을 수 있다.</t>
    <phoneticPr fontId="3" type="noConversion"/>
  </si>
  <si>
    <t xml:space="preserve">8. 세출예산에서 초과지출이 발생할 경우에 동일관 내의 목간전용으로 부족한 예산을  </t>
    <phoneticPr fontId="3" type="noConversion"/>
  </si>
  <si>
    <t xml:space="preserve">    집행 할 수가 있다.</t>
    <phoneticPr fontId="3" type="noConversion"/>
  </si>
  <si>
    <t>61 부채상환금</t>
    <phoneticPr fontId="3" type="noConversion"/>
  </si>
  <si>
    <t>■ 무일복지재단</t>
    <phoneticPr fontId="3" type="noConversion"/>
  </si>
  <si>
    <t xml:space="preserve">                (단위: 원)</t>
    <phoneticPr fontId="3" type="noConversion"/>
  </si>
  <si>
    <t xml:space="preserve">관 </t>
    <phoneticPr fontId="3" type="noConversion"/>
  </si>
  <si>
    <t xml:space="preserve">항 </t>
    <phoneticPr fontId="3" type="noConversion"/>
  </si>
  <si>
    <t>목</t>
    <phoneticPr fontId="3" type="noConversion"/>
  </si>
  <si>
    <t>경정 예산(B)</t>
    <phoneticPr fontId="2" type="noConversion"/>
  </si>
  <si>
    <t>산출근거</t>
    <phoneticPr fontId="3" type="noConversion"/>
  </si>
  <si>
    <t>총계</t>
    <phoneticPr fontId="3" type="noConversion"/>
  </si>
  <si>
    <t>01 재산수입</t>
    <phoneticPr fontId="3" type="noConversion"/>
  </si>
  <si>
    <t>11 기본재산수입</t>
    <phoneticPr fontId="3" type="noConversion"/>
  </si>
  <si>
    <t>111 임대료수입</t>
    <phoneticPr fontId="3" type="noConversion"/>
  </si>
  <si>
    <t>112 배당 및 이자수입</t>
    <phoneticPr fontId="3" type="noConversion"/>
  </si>
  <si>
    <t>113 재산매각수입</t>
    <phoneticPr fontId="3" type="noConversion"/>
  </si>
  <si>
    <t>114 기타수입</t>
    <phoneticPr fontId="3" type="noConversion"/>
  </si>
  <si>
    <t>02 사업수입</t>
    <phoneticPr fontId="3" type="noConversion"/>
  </si>
  <si>
    <t>21 사업수입</t>
    <phoneticPr fontId="3" type="noConversion"/>
  </si>
  <si>
    <t>211 사업수입</t>
    <phoneticPr fontId="3" type="noConversion"/>
  </si>
  <si>
    <t>03 과년도수입</t>
    <phoneticPr fontId="3" type="noConversion"/>
  </si>
  <si>
    <t>31 과년도수입</t>
    <phoneticPr fontId="3" type="noConversion"/>
  </si>
  <si>
    <t>311 과년도수입</t>
    <phoneticPr fontId="3" type="noConversion"/>
  </si>
  <si>
    <t>04 보조금수입</t>
    <phoneticPr fontId="3" type="noConversion"/>
  </si>
  <si>
    <t>41 보조금수입</t>
    <phoneticPr fontId="3" type="noConversion"/>
  </si>
  <si>
    <t>411 국고보조금</t>
    <phoneticPr fontId="3" type="noConversion"/>
  </si>
  <si>
    <t>412 시.도보조금</t>
    <phoneticPr fontId="3" type="noConversion"/>
  </si>
  <si>
    <t>413 시.군.구보조금</t>
    <phoneticPr fontId="3" type="noConversion"/>
  </si>
  <si>
    <t>414 기타보조금</t>
    <phoneticPr fontId="3" type="noConversion"/>
  </si>
  <si>
    <t>05 후원금수입</t>
    <phoneticPr fontId="3" type="noConversion"/>
  </si>
  <si>
    <t>51 후원금수입</t>
    <phoneticPr fontId="3" type="noConversion"/>
  </si>
  <si>
    <t>511 지정후원금수입</t>
    <phoneticPr fontId="2" type="noConversion"/>
  </si>
  <si>
    <t>512 비지정후원금수입</t>
    <phoneticPr fontId="3" type="noConversion"/>
  </si>
  <si>
    <t xml:space="preserve">일반후원금 및 모금후원금 </t>
    <phoneticPr fontId="3" type="noConversion"/>
  </si>
  <si>
    <t>06 차입금</t>
    <phoneticPr fontId="3" type="noConversion"/>
  </si>
  <si>
    <t>61 차입금</t>
    <phoneticPr fontId="3" type="noConversion"/>
  </si>
  <si>
    <t>611 금융기관차입금</t>
    <phoneticPr fontId="3" type="noConversion"/>
  </si>
  <si>
    <t>612 기타차입금</t>
    <phoneticPr fontId="3" type="noConversion"/>
  </si>
  <si>
    <t>07 전입금</t>
    <phoneticPr fontId="3" type="noConversion"/>
  </si>
  <si>
    <t>71 전입금</t>
    <phoneticPr fontId="3" type="noConversion"/>
  </si>
  <si>
    <t>711 시설회계전입금</t>
    <phoneticPr fontId="3" type="noConversion"/>
  </si>
  <si>
    <t xml:space="preserve">08 이월금 </t>
    <phoneticPr fontId="3" type="noConversion"/>
  </si>
  <si>
    <t xml:space="preserve">81 이월금 </t>
    <phoneticPr fontId="3" type="noConversion"/>
  </si>
  <si>
    <t>811 전년도이월금</t>
    <phoneticPr fontId="3" type="noConversion"/>
  </si>
  <si>
    <t>812 전년도이월금(후원금)</t>
    <phoneticPr fontId="3" type="noConversion"/>
  </si>
  <si>
    <t>09 잡수입</t>
    <phoneticPr fontId="3" type="noConversion"/>
  </si>
  <si>
    <t>91 잡수입</t>
    <phoneticPr fontId="3" type="noConversion"/>
  </si>
  <si>
    <t>911 불용품매각대</t>
    <phoneticPr fontId="3" type="noConversion"/>
  </si>
  <si>
    <t>912 기타예금이자</t>
    <phoneticPr fontId="3" type="noConversion"/>
  </si>
  <si>
    <t>통장이자수입</t>
    <phoneticPr fontId="3" type="noConversion"/>
  </si>
  <si>
    <t>913 기타잡수입</t>
    <phoneticPr fontId="3" type="noConversion"/>
  </si>
  <si>
    <t xml:space="preserve">     (단위: 원)</t>
    <phoneticPr fontId="3" type="noConversion"/>
  </si>
  <si>
    <t>01 사무비</t>
    <phoneticPr fontId="3" type="noConversion"/>
  </si>
  <si>
    <t>11 인건비</t>
    <phoneticPr fontId="3" type="noConversion"/>
  </si>
  <si>
    <t>12 업무추진비</t>
    <phoneticPr fontId="3" type="noConversion"/>
  </si>
  <si>
    <t>121 기관운영비</t>
    <phoneticPr fontId="3" type="noConversion"/>
  </si>
  <si>
    <t>122 직책보조비</t>
    <phoneticPr fontId="3" type="noConversion"/>
  </si>
  <si>
    <t>123 회의비</t>
    <phoneticPr fontId="3" type="noConversion"/>
  </si>
  <si>
    <t>13 운영비</t>
    <phoneticPr fontId="3" type="noConversion"/>
  </si>
  <si>
    <t>131 여비</t>
    <phoneticPr fontId="3" type="noConversion"/>
  </si>
  <si>
    <t>132 수용및수수료</t>
    <phoneticPr fontId="3" type="noConversion"/>
  </si>
  <si>
    <t>각종 수수료</t>
    <phoneticPr fontId="3" type="noConversion"/>
  </si>
  <si>
    <t>133 공공요금</t>
    <phoneticPr fontId="3" type="noConversion"/>
  </si>
  <si>
    <t>134 제세공과금</t>
    <phoneticPr fontId="3" type="noConversion"/>
  </si>
  <si>
    <t>135 차량비</t>
    <phoneticPr fontId="3" type="noConversion"/>
  </si>
  <si>
    <t>02 재산조성비</t>
    <phoneticPr fontId="3" type="noConversion"/>
  </si>
  <si>
    <t>21 시설비</t>
    <phoneticPr fontId="3" type="noConversion"/>
  </si>
  <si>
    <t>211 시설비</t>
    <phoneticPr fontId="3" type="noConversion"/>
  </si>
  <si>
    <t>212 자산취득비</t>
    <phoneticPr fontId="3" type="noConversion"/>
  </si>
  <si>
    <t>차량구입 할부금 570,870원×12월
기타 1,149,560원</t>
    <phoneticPr fontId="2" type="noConversion"/>
  </si>
  <si>
    <t>213 시설장비유지비</t>
    <phoneticPr fontId="3" type="noConversion"/>
  </si>
  <si>
    <t>시설 보수공사 등</t>
    <phoneticPr fontId="2" type="noConversion"/>
  </si>
  <si>
    <t>03 사업비</t>
    <phoneticPr fontId="3" type="noConversion"/>
  </si>
  <si>
    <t>31 일반사업비</t>
    <phoneticPr fontId="3" type="noConversion"/>
  </si>
  <si>
    <t>311 무의탁무료급식</t>
    <phoneticPr fontId="3" type="noConversion"/>
  </si>
  <si>
    <t>312 자원봉사자관리</t>
    <phoneticPr fontId="3" type="noConversion"/>
  </si>
  <si>
    <t>자원봉사자 교육 및 관리 등</t>
    <phoneticPr fontId="3" type="noConversion"/>
  </si>
  <si>
    <t>314 홍보계몽사업</t>
    <phoneticPr fontId="3" type="noConversion"/>
  </si>
  <si>
    <t>316 직원교육및연수</t>
    <phoneticPr fontId="3" type="noConversion"/>
  </si>
  <si>
    <t>317 기타사업비</t>
    <phoneticPr fontId="3" type="noConversion"/>
  </si>
  <si>
    <t>지역사회연계사업 등</t>
    <phoneticPr fontId="2" type="noConversion"/>
  </si>
  <si>
    <t>04 전출금</t>
    <phoneticPr fontId="3" type="noConversion"/>
  </si>
  <si>
    <t>41 전출금</t>
    <phoneticPr fontId="3" type="noConversion"/>
  </si>
  <si>
    <t>411 시설전출금</t>
    <phoneticPr fontId="3" type="noConversion"/>
  </si>
  <si>
    <t>412 무량수전시설전출금(후원금)</t>
    <phoneticPr fontId="3" type="noConversion"/>
  </si>
  <si>
    <t>413 참좋은노인복지센터시설전출금(후원금)</t>
    <phoneticPr fontId="3" type="noConversion"/>
  </si>
  <si>
    <t>414 지역아동센터시설전출금(후원금)</t>
    <phoneticPr fontId="3" type="noConversion"/>
  </si>
  <si>
    <t>415 참좋은우리집시설전출금(후원금)</t>
    <phoneticPr fontId="3" type="noConversion"/>
  </si>
  <si>
    <t>416 참좋은기억학교 시설전출금(후원금)</t>
    <phoneticPr fontId="3" type="noConversion"/>
  </si>
  <si>
    <t>418참좋은주간보호센터시설전출금(후원금)</t>
    <phoneticPr fontId="3" type="noConversion"/>
  </si>
  <si>
    <t>51과년도지출</t>
    <phoneticPr fontId="3" type="noConversion"/>
  </si>
  <si>
    <t>511과년도지출</t>
    <phoneticPr fontId="3" type="noConversion"/>
  </si>
  <si>
    <t>06 상환금</t>
    <phoneticPr fontId="3" type="noConversion"/>
  </si>
  <si>
    <t>611 원금상환금</t>
    <phoneticPr fontId="3" type="noConversion"/>
  </si>
  <si>
    <t>612 이자지급금</t>
    <phoneticPr fontId="3" type="noConversion"/>
  </si>
  <si>
    <t>07 잡지출</t>
    <phoneticPr fontId="3" type="noConversion"/>
  </si>
  <si>
    <t>71 잡지출</t>
    <phoneticPr fontId="3" type="noConversion"/>
  </si>
  <si>
    <t>08 예비비</t>
    <phoneticPr fontId="3" type="noConversion"/>
  </si>
  <si>
    <t>81 예비비</t>
    <phoneticPr fontId="3" type="noConversion"/>
  </si>
  <si>
    <t>811 예비비</t>
    <phoneticPr fontId="3" type="noConversion"/>
  </si>
  <si>
    <t xml:space="preserve"> 이월금</t>
    <phoneticPr fontId="2" type="noConversion"/>
  </si>
  <si>
    <t>811 반환금</t>
    <phoneticPr fontId="3" type="noConversion"/>
  </si>
  <si>
    <t>정부보조 반환금</t>
    <phoneticPr fontId="2" type="noConversion"/>
  </si>
  <si>
    <t>지원금 700,000원×12월</t>
    <phoneticPr fontId="2" type="noConversion"/>
  </si>
  <si>
    <t>인건비 600,000원×12월</t>
    <phoneticPr fontId="2" type="noConversion"/>
  </si>
  <si>
    <t>417참좋은어린이집전출금(후원금)</t>
    <phoneticPr fontId="3" type="noConversion"/>
  </si>
  <si>
    <t>인건비 및 운영비</t>
    <phoneticPr fontId="2" type="noConversion"/>
  </si>
  <si>
    <t>1) 세입예산 내역</t>
    <phoneticPr fontId="2" type="noConversion"/>
  </si>
  <si>
    <t>2) 세출예산 내역</t>
    <phoneticPr fontId="2" type="noConversion"/>
  </si>
  <si>
    <t>프라이드 차량 보험료 환급 등</t>
    <phoneticPr fontId="2" type="noConversion"/>
  </si>
  <si>
    <t>프라이드 차량 및 기억학교 에어컨 매각 대금</t>
    <phoneticPr fontId="2" type="noConversion"/>
  </si>
  <si>
    <t>법인협회비 50,000원×12월(중앙)
법인협회비 400,000원×1년(대구)
CMS 및 신원보증보험료  350,000원</t>
    <phoneticPr fontId="3" type="noConversion"/>
  </si>
  <si>
    <t>2017년 예산(A)</t>
    <phoneticPr fontId="2" type="noConversion"/>
  </si>
  <si>
    <t>2018년 예산(B)</t>
    <phoneticPr fontId="2" type="noConversion"/>
  </si>
  <si>
    <t>1. 무일복지재단 2018년도 세입,세출예산은 다음과 같다.</t>
    <phoneticPr fontId="3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</si>
  <si>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261,688,000원 </t>
    </r>
    <r>
      <rPr>
        <sz val="12"/>
        <rFont val="돋움"/>
        <family val="3"/>
        <charset val="129"/>
      </rPr>
      <t>으로한다.</t>
    </r>
    <phoneticPr fontId="3" type="noConversion"/>
  </si>
  <si>
    <t>기정예산(A)</t>
    <phoneticPr fontId="2" type="noConversion"/>
  </si>
  <si>
    <t>경정예산(B)</t>
    <phoneticPr fontId="2" type="noConversion"/>
  </si>
  <si>
    <t>419대명사회복지관</t>
    <phoneticPr fontId="3" type="noConversion"/>
  </si>
  <si>
    <t>480,000원*52주/5월경로잔치 10,000,000</t>
    <phoneticPr fontId="3" type="noConversion"/>
  </si>
  <si>
    <t>관리자 연수 및 세미나 참석</t>
    <phoneticPr fontId="2" type="noConversion"/>
  </si>
  <si>
    <t>지정위탁금 250만*7개월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</si>
</sst>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12"/>
      <name val="돋움"/>
      <family val="3"/>
      <charset val="129"/>
    </font>
    <font>
      <sz val="24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22" fillId="0" borderId="0">
      <alignment vertical="center"/>
    </xf>
  </cellStyleXfs>
  <cellXfs count="117">
    <xf numFmtId="0" fontId="0" fillId="0" borderId="0" xfId="0">
      <alignment vertical="center"/>
    </xf>
    <xf numFmtId="0" fontId="7" fillId="0" borderId="0" xfId="4" applyFont="1"/>
    <xf numFmtId="0" fontId="4" fillId="0" borderId="0" xfId="4"/>
    <xf numFmtId="0" fontId="4" fillId="0" borderId="0" xfId="5">
      <alignment vertical="center"/>
    </xf>
    <xf numFmtId="0" fontId="4" fillId="0" borderId="0" xfId="4" applyFont="1" applyAlignment="1">
      <alignment vertical="center"/>
    </xf>
    <xf numFmtId="0" fontId="4" fillId="0" borderId="0" xfId="5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5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16" fillId="0" borderId="11" xfId="1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vertical="center" shrinkToFit="1"/>
    </xf>
    <xf numFmtId="3" fontId="6" fillId="0" borderId="13" xfId="0" applyNumberFormat="1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left" vertical="center"/>
    </xf>
    <xf numFmtId="3" fontId="16" fillId="0" borderId="1" xfId="1" applyNumberFormat="1" applyFont="1" applyBorder="1" applyAlignment="1">
      <alignment horizontal="right" vertical="center"/>
    </xf>
    <xf numFmtId="3" fontId="6" fillId="0" borderId="1" xfId="1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 shrinkToFit="1"/>
    </xf>
    <xf numFmtId="3" fontId="6" fillId="0" borderId="15" xfId="0" applyNumberFormat="1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left" vertical="center"/>
    </xf>
    <xf numFmtId="3" fontId="6" fillId="0" borderId="17" xfId="0" applyNumberFormat="1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 shrinkToFit="1"/>
    </xf>
    <xf numFmtId="3" fontId="6" fillId="0" borderId="11" xfId="0" applyNumberFormat="1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left" vertical="center" shrinkToFit="1"/>
    </xf>
    <xf numFmtId="3" fontId="6" fillId="0" borderId="18" xfId="0" applyNumberFormat="1" applyFont="1" applyBorder="1" applyAlignment="1">
      <alignment horizontal="left" vertical="center"/>
    </xf>
    <xf numFmtId="3" fontId="6" fillId="0" borderId="19" xfId="0" applyNumberFormat="1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left" vertical="center"/>
    </xf>
    <xf numFmtId="3" fontId="6" fillId="0" borderId="21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vertical="center" wrapText="1"/>
    </xf>
    <xf numFmtId="3" fontId="6" fillId="0" borderId="22" xfId="0" applyNumberFormat="1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left" vertical="center" shrinkToFit="1"/>
    </xf>
    <xf numFmtId="3" fontId="6" fillId="0" borderId="8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vertical="center" wrapText="1" shrinkToFit="1"/>
    </xf>
    <xf numFmtId="3" fontId="6" fillId="0" borderId="10" xfId="0" applyNumberFormat="1" applyFont="1" applyBorder="1" applyAlignment="1">
      <alignment horizontal="left" vertical="center" shrinkToFit="1"/>
    </xf>
    <xf numFmtId="3" fontId="6" fillId="0" borderId="11" xfId="1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left" vertical="center" shrinkToFit="1"/>
    </xf>
    <xf numFmtId="3" fontId="6" fillId="0" borderId="3" xfId="1" applyNumberFormat="1" applyFont="1" applyBorder="1" applyAlignment="1">
      <alignment horizontal="right" vertical="center"/>
    </xf>
    <xf numFmtId="3" fontId="19" fillId="0" borderId="4" xfId="0" applyNumberFormat="1" applyFont="1" applyBorder="1" applyAlignment="1">
      <alignment vertical="center" wrapText="1" shrinkToFit="1"/>
    </xf>
    <xf numFmtId="3" fontId="6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left" vertical="center" shrinkToFit="1"/>
    </xf>
    <xf numFmtId="3" fontId="6" fillId="0" borderId="0" xfId="1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vertical="center" wrapText="1" shrinkToFit="1"/>
    </xf>
    <xf numFmtId="3" fontId="16" fillId="0" borderId="0" xfId="0" applyNumberFormat="1" applyFont="1" applyBorder="1" applyAlignment="1">
      <alignment vertical="center"/>
    </xf>
    <xf numFmtId="3" fontId="17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vertical="center" wrapText="1"/>
    </xf>
    <xf numFmtId="3" fontId="20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left" vertical="center"/>
    </xf>
    <xf numFmtId="3" fontId="6" fillId="0" borderId="26" xfId="0" applyNumberFormat="1" applyFont="1" applyBorder="1" applyAlignment="1">
      <alignment horizontal="left" vertical="center" shrinkToFit="1"/>
    </xf>
    <xf numFmtId="3" fontId="5" fillId="0" borderId="27" xfId="1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vertical="center" wrapText="1"/>
    </xf>
    <xf numFmtId="3" fontId="6" fillId="0" borderId="27" xfId="0" applyNumberFormat="1" applyFont="1" applyBorder="1" applyAlignment="1">
      <alignment horizontal="left" vertical="center" shrinkToFit="1"/>
    </xf>
    <xf numFmtId="3" fontId="6" fillId="0" borderId="29" xfId="0" applyNumberFormat="1" applyFont="1" applyBorder="1" applyAlignment="1">
      <alignment horizontal="left" vertical="center"/>
    </xf>
    <xf numFmtId="3" fontId="6" fillId="0" borderId="30" xfId="0" applyNumberFormat="1" applyFont="1" applyBorder="1" applyAlignment="1">
      <alignment horizontal="left" vertical="center"/>
    </xf>
    <xf numFmtId="3" fontId="0" fillId="0" borderId="29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3" fillId="0" borderId="2" xfId="0" applyNumberFormat="1" applyFont="1" applyBorder="1" applyAlignment="1">
      <alignment vertical="center" wrapText="1"/>
    </xf>
    <xf numFmtId="3" fontId="3" fillId="0" borderId="27" xfId="0" applyNumberFormat="1" applyFont="1" applyBorder="1" applyAlignment="1">
      <alignment horizontal="left" vertical="center" wrapText="1" shrinkToFit="1"/>
    </xf>
    <xf numFmtId="3" fontId="21" fillId="0" borderId="27" xfId="0" applyNumberFormat="1" applyFont="1" applyBorder="1" applyAlignment="1">
      <alignment horizontal="left" vertical="center" wrapText="1" shrinkToFit="1"/>
    </xf>
    <xf numFmtId="3" fontId="3" fillId="0" borderId="28" xfId="0" applyNumberFormat="1" applyFont="1" applyBorder="1" applyAlignment="1">
      <alignment vertical="center" wrapText="1"/>
    </xf>
    <xf numFmtId="3" fontId="0" fillId="0" borderId="26" xfId="0" applyNumberForma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 shrinkToFit="1"/>
    </xf>
    <xf numFmtId="3" fontId="6" fillId="0" borderId="31" xfId="0" applyNumberFormat="1" applyFont="1" applyBorder="1" applyAlignment="1">
      <alignment horizontal="left" vertical="center" shrinkToFit="1"/>
    </xf>
    <xf numFmtId="3" fontId="5" fillId="0" borderId="3" xfId="1" applyNumberFormat="1" applyFont="1" applyBorder="1" applyAlignment="1">
      <alignment horizontal="right" vertical="center"/>
    </xf>
    <xf numFmtId="3" fontId="20" fillId="0" borderId="11" xfId="1" applyNumberFormat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 vertical="center"/>
    </xf>
    <xf numFmtId="3" fontId="0" fillId="0" borderId="0" xfId="0" applyNumberFormat="1" applyBorder="1">
      <alignment vertical="center"/>
    </xf>
    <xf numFmtId="3" fontId="0" fillId="0" borderId="17" xfId="0" applyNumberFormat="1" applyBorder="1">
      <alignment vertical="center"/>
    </xf>
    <xf numFmtId="3" fontId="20" fillId="0" borderId="28" xfId="0" applyNumberFormat="1" applyFont="1" applyBorder="1" applyAlignment="1">
      <alignment vertical="center" wrapText="1"/>
    </xf>
    <xf numFmtId="3" fontId="0" fillId="0" borderId="24" xfId="0" applyNumberFormat="1" applyBorder="1">
      <alignment vertical="center"/>
    </xf>
    <xf numFmtId="3" fontId="5" fillId="0" borderId="4" xfId="0" applyNumberFormat="1" applyFont="1" applyBorder="1" applyAlignment="1">
      <alignment vertical="center" wrapText="1"/>
    </xf>
    <xf numFmtId="3" fontId="6" fillId="0" borderId="32" xfId="0" applyNumberFormat="1" applyFont="1" applyBorder="1" applyAlignment="1">
      <alignment horizontal="left" vertical="center"/>
    </xf>
    <xf numFmtId="3" fontId="0" fillId="0" borderId="33" xfId="0" applyNumberFormat="1" applyBorder="1" applyAlignment="1">
      <alignment horizontal="left" vertical="center"/>
    </xf>
    <xf numFmtId="3" fontId="3" fillId="0" borderId="4" xfId="0" applyNumberFormat="1" applyFont="1" applyBorder="1" applyAlignment="1">
      <alignment vertical="center" wrapText="1"/>
    </xf>
    <xf numFmtId="3" fontId="6" fillId="0" borderId="34" xfId="0" applyNumberFormat="1" applyFont="1" applyBorder="1" applyAlignment="1">
      <alignment horizontal="left" vertical="center"/>
    </xf>
    <xf numFmtId="0" fontId="7" fillId="0" borderId="0" xfId="4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/>
    </xf>
    <xf numFmtId="0" fontId="7" fillId="0" borderId="0" xfId="4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0" fillId="0" borderId="9" xfId="0" applyNumberFormat="1" applyBorder="1">
      <alignment vertical="center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 wrapText="1"/>
    </xf>
    <xf numFmtId="0" fontId="14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7" fillId="0" borderId="0" xfId="4" applyFont="1" applyBorder="1" applyAlignment="1">
      <alignment horizontal="left" vertical="center" wrapText="1" shrinkToFit="1"/>
    </xf>
    <xf numFmtId="0" fontId="4" fillId="0" borderId="0" xfId="4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4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3" fontId="6" fillId="0" borderId="8" xfId="0" applyNumberFormat="1" applyFont="1" applyBorder="1" applyAlignment="1">
      <alignment horizontal="center" vertical="center"/>
    </xf>
    <xf numFmtId="3" fontId="0" fillId="0" borderId="9" xfId="0" applyNumberFormat="1" applyBorder="1">
      <alignment vertical="center"/>
    </xf>
    <xf numFmtId="3" fontId="0" fillId="0" borderId="10" xfId="0" applyNumberFormat="1" applyBorder="1">
      <alignment vertical="center"/>
    </xf>
    <xf numFmtId="3" fontId="15" fillId="0" borderId="0" xfId="0" applyNumberFormat="1" applyFont="1" applyAlignment="1">
      <alignment horizontal="left" vertical="center"/>
    </xf>
    <xf numFmtId="3" fontId="6" fillId="0" borderId="20" xfId="0" applyNumberFormat="1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B8" sqref="B8"/>
    </sheetView>
  </sheetViews>
  <sheetFormatPr defaultColWidth="42.5" defaultRowHeight="13.5"/>
  <cols>
    <col min="1" max="1" width="24" style="3" customWidth="1"/>
    <col min="2" max="2" width="30.875" style="3" customWidth="1"/>
    <col min="3" max="3" width="25" style="3" customWidth="1"/>
    <col min="4" max="16384" width="42.5" style="3"/>
  </cols>
  <sheetData>
    <row r="1" spans="1:12" ht="14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</row>
    <row r="2" spans="1:12" ht="14.2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</row>
    <row r="3" spans="1:12" ht="31.5">
      <c r="A3" s="102" t="s">
        <v>3</v>
      </c>
      <c r="B3" s="102"/>
      <c r="C3" s="102"/>
      <c r="D3" s="2"/>
      <c r="E3" s="2"/>
      <c r="F3" s="2"/>
      <c r="G3" s="2"/>
      <c r="H3" s="2"/>
      <c r="I3" s="2"/>
      <c r="J3" s="2"/>
      <c r="K3" s="2"/>
      <c r="L3" s="2"/>
    </row>
    <row r="4" spans="1:12" ht="35.1" customHeight="1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2"/>
    </row>
    <row r="5" spans="1:12" s="5" customFormat="1" ht="30" customHeight="1">
      <c r="A5" s="103" t="s">
        <v>125</v>
      </c>
      <c r="B5" s="103"/>
      <c r="C5" s="103"/>
      <c r="D5" s="4"/>
      <c r="E5" s="104"/>
      <c r="F5" s="104"/>
      <c r="G5" s="104"/>
      <c r="H5" s="4"/>
      <c r="I5" s="4"/>
      <c r="J5" s="4"/>
      <c r="K5" s="4"/>
      <c r="L5" s="4"/>
    </row>
    <row r="6" spans="1:12" s="5" customFormat="1" ht="30" customHeight="1">
      <c r="A6" s="93"/>
      <c r="B6" s="93"/>
      <c r="C6" s="93"/>
      <c r="D6" s="4"/>
      <c r="E6" s="104"/>
      <c r="F6" s="104"/>
      <c r="G6" s="104"/>
      <c r="H6" s="4"/>
      <c r="I6" s="4"/>
      <c r="J6" s="4"/>
      <c r="K6" s="4"/>
      <c r="L6" s="4"/>
    </row>
    <row r="7" spans="1:12" customFormat="1" ht="30" customHeight="1">
      <c r="A7" s="105" t="s">
        <v>126</v>
      </c>
      <c r="B7" s="105"/>
      <c r="C7" s="105"/>
      <c r="E7" s="104"/>
      <c r="F7" s="104"/>
      <c r="G7" s="104"/>
    </row>
    <row r="8" spans="1:12" customFormat="1" ht="30" customHeight="1">
      <c r="A8" s="94"/>
      <c r="B8" s="94"/>
      <c r="C8" s="94"/>
      <c r="E8" s="104"/>
      <c r="F8" s="104"/>
      <c r="G8" s="104"/>
    </row>
    <row r="9" spans="1:12" s="5" customFormat="1" ht="30" customHeight="1">
      <c r="A9" s="106" t="s">
        <v>4</v>
      </c>
      <c r="B9" s="107"/>
      <c r="C9" s="107"/>
      <c r="D9" s="4"/>
      <c r="E9" s="104"/>
      <c r="F9" s="104"/>
      <c r="G9" s="104"/>
      <c r="H9" s="4"/>
      <c r="I9" s="4"/>
      <c r="J9" s="4"/>
      <c r="K9" s="4"/>
      <c r="L9" s="4"/>
    </row>
    <row r="10" spans="1:12" s="5" customFormat="1" ht="30" customHeight="1">
      <c r="A10" s="108" t="s">
        <v>5</v>
      </c>
      <c r="B10" s="108"/>
      <c r="C10" s="108"/>
      <c r="D10" s="4"/>
      <c r="E10" s="104"/>
      <c r="F10" s="104"/>
      <c r="G10" s="104"/>
      <c r="H10" s="4"/>
      <c r="I10" s="4"/>
      <c r="J10" s="4"/>
      <c r="K10" s="4"/>
      <c r="L10" s="4"/>
    </row>
    <row r="11" spans="1:12" s="5" customFormat="1" ht="30" customHeight="1">
      <c r="A11" s="95"/>
      <c r="B11" s="96"/>
      <c r="C11" s="96"/>
      <c r="D11" s="4"/>
      <c r="E11" s="104"/>
      <c r="F11" s="104"/>
      <c r="G11" s="104"/>
      <c r="H11" s="4"/>
      <c r="I11" s="4"/>
      <c r="J11" s="4"/>
      <c r="K11" s="4"/>
      <c r="L11" s="4"/>
    </row>
    <row r="12" spans="1:12" customFormat="1" ht="30" customHeight="1">
      <c r="A12" s="105" t="s">
        <v>6</v>
      </c>
      <c r="B12" s="105"/>
      <c r="C12" s="105"/>
      <c r="E12" s="104"/>
      <c r="F12" s="104"/>
      <c r="G12" s="104"/>
    </row>
    <row r="13" spans="1:12" customFormat="1" ht="30" customHeight="1">
      <c r="A13" s="94"/>
      <c r="B13" s="94"/>
      <c r="C13" s="94"/>
      <c r="E13" s="104"/>
      <c r="F13" s="104"/>
      <c r="G13" s="104"/>
    </row>
    <row r="14" spans="1:12" customFormat="1" ht="30" customHeight="1">
      <c r="A14" s="105" t="s">
        <v>7</v>
      </c>
      <c r="B14" s="105"/>
      <c r="C14" s="105"/>
      <c r="E14" s="104"/>
      <c r="F14" s="104"/>
      <c r="G14" s="104"/>
    </row>
    <row r="15" spans="1:12" customFormat="1" ht="30" customHeight="1">
      <c r="A15" s="6"/>
      <c r="E15" s="104"/>
      <c r="F15" s="104"/>
      <c r="G15" s="104"/>
    </row>
    <row r="16" spans="1:12" s="97" customFormat="1" ht="30" customHeight="1">
      <c r="A16" s="105" t="s">
        <v>8</v>
      </c>
      <c r="B16" s="105"/>
      <c r="C16" s="105"/>
      <c r="E16" s="104"/>
      <c r="F16" s="104"/>
      <c r="G16" s="104"/>
    </row>
    <row r="17" spans="1:12" customFormat="1" ht="30" customHeight="1">
      <c r="A17" s="6"/>
      <c r="E17" s="104"/>
      <c r="F17" s="104"/>
      <c r="G17" s="104"/>
    </row>
    <row r="18" spans="1:12" customFormat="1" ht="30" customHeight="1">
      <c r="A18" s="105" t="s">
        <v>9</v>
      </c>
      <c r="B18" s="105"/>
      <c r="C18" s="105"/>
      <c r="E18" s="104"/>
      <c r="F18" s="104"/>
      <c r="G18" s="104"/>
    </row>
    <row r="19" spans="1:12" customFormat="1" ht="30" customHeight="1">
      <c r="A19" s="105" t="s">
        <v>10</v>
      </c>
      <c r="B19" s="105"/>
      <c r="C19" s="105"/>
      <c r="E19" s="104"/>
      <c r="F19" s="104"/>
      <c r="G19" s="104"/>
    </row>
    <row r="20" spans="1:12" customFormat="1" ht="30" customHeight="1">
      <c r="A20" s="94"/>
      <c r="B20" s="94"/>
      <c r="C20" s="94"/>
      <c r="E20" s="104"/>
      <c r="F20" s="104"/>
      <c r="G20" s="104"/>
    </row>
    <row r="21" spans="1:12" customFormat="1" ht="30" customHeight="1">
      <c r="A21" s="105" t="s">
        <v>11</v>
      </c>
      <c r="B21" s="105"/>
      <c r="C21" s="105"/>
      <c r="E21" s="104"/>
      <c r="F21" s="104"/>
      <c r="G21" s="104"/>
    </row>
    <row r="22" spans="1:12" customFormat="1" ht="30" customHeight="1">
      <c r="A22" s="109" t="s">
        <v>12</v>
      </c>
      <c r="B22" s="109"/>
      <c r="C22" s="109"/>
      <c r="E22" s="104"/>
      <c r="F22" s="104"/>
      <c r="G22" s="104"/>
    </row>
    <row r="23" spans="1:12" ht="35.1" customHeight="1">
      <c r="A23" s="2"/>
      <c r="B23" s="2"/>
      <c r="C23" s="2"/>
      <c r="D23" s="2"/>
      <c r="E23" s="104"/>
      <c r="F23" s="104"/>
      <c r="G23" s="104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8.7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</row>
    <row r="35" spans="1:12" s="7" customFormat="1" ht="31.5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</row>
    <row r="36" spans="1:12" s="7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headerFooter>
    <oddFooter>&amp;C285</oddFooter>
  </headerFooter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view="pageBreakPreview" topLeftCell="A11" zoomScaleNormal="100" zoomScaleSheetLayoutView="100" workbookViewId="0">
      <selection activeCell="E86" sqref="E86"/>
    </sheetView>
  </sheetViews>
  <sheetFormatPr defaultRowHeight="16.5"/>
  <cols>
    <col min="1" max="1" width="2.75" customWidth="1"/>
    <col min="2" max="2" width="4.125" customWidth="1"/>
    <col min="3" max="3" width="14.625" customWidth="1"/>
    <col min="4" max="4" width="14.375" customWidth="1"/>
    <col min="5" max="5" width="14.5" customWidth="1"/>
    <col min="6" max="6" width="13.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42.75" customHeight="1">
      <c r="A1" s="110" t="s">
        <v>118</v>
      </c>
      <c r="B1" s="110"/>
      <c r="C1" s="110"/>
      <c r="D1" s="110"/>
      <c r="E1" s="110"/>
      <c r="F1" s="110"/>
      <c r="G1" s="110"/>
    </row>
    <row r="2" spans="1:7" ht="18" customHeight="1">
      <c r="A2" s="8" t="s">
        <v>14</v>
      </c>
      <c r="B2" s="9"/>
      <c r="G2" s="10" t="s">
        <v>15</v>
      </c>
    </row>
    <row r="3" spans="1:7" ht="17.100000000000001" customHeight="1">
      <c r="A3" s="11" t="s">
        <v>16</v>
      </c>
      <c r="B3" s="12" t="s">
        <v>17</v>
      </c>
      <c r="C3" s="12" t="s">
        <v>18</v>
      </c>
      <c r="D3" s="13" t="s">
        <v>127</v>
      </c>
      <c r="E3" s="14" t="s">
        <v>128</v>
      </c>
      <c r="F3" s="12" t="s">
        <v>0</v>
      </c>
      <c r="G3" s="15" t="s">
        <v>20</v>
      </c>
    </row>
    <row r="4" spans="1:7" ht="17.100000000000001" customHeight="1">
      <c r="A4" s="111" t="s">
        <v>21</v>
      </c>
      <c r="B4" s="112"/>
      <c r="C4" s="113"/>
      <c r="D4" s="16">
        <f>D17+D23+D31+D34+D38</f>
        <v>188255400</v>
      </c>
      <c r="E4" s="16">
        <f>E17+E23+E31+E34+E38</f>
        <v>261688000</v>
      </c>
      <c r="F4" s="16">
        <f>E4-D4</f>
        <v>73432600</v>
      </c>
      <c r="G4" s="17"/>
    </row>
    <row r="5" spans="1:7" ht="17.100000000000001" customHeight="1">
      <c r="A5" s="18" t="s">
        <v>22</v>
      </c>
      <c r="B5" s="19"/>
      <c r="C5" s="20"/>
      <c r="D5" s="21">
        <f>D6</f>
        <v>0</v>
      </c>
      <c r="E5" s="21">
        <f>E6</f>
        <v>0</v>
      </c>
      <c r="F5" s="22">
        <f>E5-D5</f>
        <v>0</v>
      </c>
      <c r="G5" s="23"/>
    </row>
    <row r="6" spans="1:7" ht="17.100000000000001" customHeight="1">
      <c r="A6" s="24"/>
      <c r="B6" s="25" t="s">
        <v>23</v>
      </c>
      <c r="C6" s="20"/>
      <c r="D6" s="22">
        <v>0</v>
      </c>
      <c r="E6" s="22">
        <v>0</v>
      </c>
      <c r="F6" s="22">
        <f t="shared" ref="F6:F20" si="0">E6-D6</f>
        <v>0</v>
      </c>
      <c r="G6" s="23"/>
    </row>
    <row r="7" spans="1:7" ht="17.100000000000001" customHeight="1">
      <c r="A7" s="24"/>
      <c r="B7" s="26"/>
      <c r="C7" s="27" t="s">
        <v>24</v>
      </c>
      <c r="D7" s="22">
        <v>0</v>
      </c>
      <c r="E7" s="22">
        <v>0</v>
      </c>
      <c r="F7" s="22">
        <f t="shared" si="0"/>
        <v>0</v>
      </c>
      <c r="G7" s="23"/>
    </row>
    <row r="8" spans="1:7" ht="17.100000000000001" customHeight="1">
      <c r="A8" s="24"/>
      <c r="B8" s="26"/>
      <c r="C8" s="27" t="s">
        <v>25</v>
      </c>
      <c r="D8" s="22">
        <v>0</v>
      </c>
      <c r="E8" s="22">
        <v>0</v>
      </c>
      <c r="F8" s="22">
        <f t="shared" si="0"/>
        <v>0</v>
      </c>
      <c r="G8" s="23"/>
    </row>
    <row r="9" spans="1:7" ht="17.100000000000001" customHeight="1">
      <c r="A9" s="24"/>
      <c r="B9" s="26"/>
      <c r="C9" s="27" t="s">
        <v>26</v>
      </c>
      <c r="D9" s="22">
        <v>0</v>
      </c>
      <c r="E9" s="22">
        <v>0</v>
      </c>
      <c r="F9" s="22">
        <f t="shared" si="0"/>
        <v>0</v>
      </c>
      <c r="G9" s="23"/>
    </row>
    <row r="10" spans="1:7" ht="17.100000000000001" customHeight="1">
      <c r="A10" s="24"/>
      <c r="B10" s="28"/>
      <c r="C10" s="27" t="s">
        <v>27</v>
      </c>
      <c r="D10" s="22">
        <v>0</v>
      </c>
      <c r="E10" s="22">
        <v>0</v>
      </c>
      <c r="F10" s="22">
        <f t="shared" si="0"/>
        <v>0</v>
      </c>
      <c r="G10" s="23"/>
    </row>
    <row r="11" spans="1:7" ht="17.100000000000001" customHeight="1">
      <c r="A11" s="18" t="s">
        <v>28</v>
      </c>
      <c r="B11" s="19"/>
      <c r="C11" s="29"/>
      <c r="D11" s="21">
        <f>D12</f>
        <v>0</v>
      </c>
      <c r="E11" s="21">
        <f>E12</f>
        <v>0</v>
      </c>
      <c r="F11" s="22">
        <f t="shared" si="0"/>
        <v>0</v>
      </c>
      <c r="G11" s="23"/>
    </row>
    <row r="12" spans="1:7" ht="17.100000000000001" customHeight="1">
      <c r="A12" s="24"/>
      <c r="B12" s="25" t="s">
        <v>29</v>
      </c>
      <c r="C12" s="29"/>
      <c r="D12" s="22">
        <v>0</v>
      </c>
      <c r="E12" s="22">
        <v>0</v>
      </c>
      <c r="F12" s="22">
        <f t="shared" si="0"/>
        <v>0</v>
      </c>
      <c r="G12" s="23"/>
    </row>
    <row r="13" spans="1:7" ht="17.100000000000001" customHeight="1">
      <c r="A13" s="24"/>
      <c r="B13" s="30"/>
      <c r="C13" s="27" t="s">
        <v>30</v>
      </c>
      <c r="D13" s="22">
        <v>0</v>
      </c>
      <c r="E13" s="22">
        <v>0</v>
      </c>
      <c r="F13" s="22">
        <f t="shared" si="0"/>
        <v>0</v>
      </c>
      <c r="G13" s="23"/>
    </row>
    <row r="14" spans="1:7" ht="17.100000000000001" customHeight="1">
      <c r="A14" s="18" t="s">
        <v>31</v>
      </c>
      <c r="B14" s="19"/>
      <c r="C14" s="29"/>
      <c r="D14" s="21">
        <f>D15</f>
        <v>0</v>
      </c>
      <c r="E14" s="21">
        <f>E15</f>
        <v>0</v>
      </c>
      <c r="F14" s="22">
        <f t="shared" si="0"/>
        <v>0</v>
      </c>
      <c r="G14" s="23"/>
    </row>
    <row r="15" spans="1:7" ht="17.100000000000001" customHeight="1">
      <c r="A15" s="24"/>
      <c r="B15" s="25" t="s">
        <v>32</v>
      </c>
      <c r="C15" s="29"/>
      <c r="D15" s="22">
        <v>0</v>
      </c>
      <c r="E15" s="22">
        <v>0</v>
      </c>
      <c r="F15" s="22">
        <f t="shared" si="0"/>
        <v>0</v>
      </c>
      <c r="G15" s="23"/>
    </row>
    <row r="16" spans="1:7" ht="17.100000000000001" customHeight="1">
      <c r="A16" s="24"/>
      <c r="B16" s="30"/>
      <c r="C16" s="27" t="s">
        <v>33</v>
      </c>
      <c r="D16" s="22">
        <v>0</v>
      </c>
      <c r="E16" s="22">
        <v>0</v>
      </c>
      <c r="F16" s="22">
        <f t="shared" si="0"/>
        <v>0</v>
      </c>
      <c r="G16" s="23"/>
    </row>
    <row r="17" spans="1:7" ht="17.100000000000001" customHeight="1">
      <c r="A17" s="18" t="s">
        <v>34</v>
      </c>
      <c r="B17" s="19"/>
      <c r="C17" s="29"/>
      <c r="D17" s="21">
        <f>D18</f>
        <v>0</v>
      </c>
      <c r="E17" s="21">
        <f>E18</f>
        <v>0</v>
      </c>
      <c r="F17" s="22">
        <f t="shared" si="0"/>
        <v>0</v>
      </c>
      <c r="G17" s="23"/>
    </row>
    <row r="18" spans="1:7" ht="17.100000000000001" customHeight="1">
      <c r="A18" s="24"/>
      <c r="B18" s="25" t="s">
        <v>35</v>
      </c>
      <c r="C18" s="29"/>
      <c r="D18" s="22">
        <f>SUM(D19:D22)</f>
        <v>0</v>
      </c>
      <c r="E18" s="22">
        <f>SUM(E19:E22)</f>
        <v>0</v>
      </c>
      <c r="F18" s="22">
        <f t="shared" si="0"/>
        <v>0</v>
      </c>
      <c r="G18" s="23"/>
    </row>
    <row r="19" spans="1:7" ht="17.100000000000001" customHeight="1">
      <c r="A19" s="24"/>
      <c r="B19" s="26"/>
      <c r="C19" s="27" t="s">
        <v>36</v>
      </c>
      <c r="D19" s="22">
        <v>0</v>
      </c>
      <c r="E19" s="22">
        <v>0</v>
      </c>
      <c r="F19" s="22">
        <f t="shared" si="0"/>
        <v>0</v>
      </c>
      <c r="G19" s="23"/>
    </row>
    <row r="20" spans="1:7" ht="17.100000000000001" customHeight="1">
      <c r="A20" s="24"/>
      <c r="B20" s="26"/>
      <c r="C20" s="27" t="s">
        <v>37</v>
      </c>
      <c r="D20" s="22">
        <v>0</v>
      </c>
      <c r="E20" s="22">
        <v>0</v>
      </c>
      <c r="F20" s="22">
        <f t="shared" si="0"/>
        <v>0</v>
      </c>
      <c r="G20" s="23"/>
    </row>
    <row r="21" spans="1:7" ht="17.100000000000001" customHeight="1">
      <c r="A21" s="24"/>
      <c r="B21" s="26"/>
      <c r="C21" s="27" t="s">
        <v>38</v>
      </c>
      <c r="D21" s="22">
        <v>0</v>
      </c>
      <c r="E21" s="22">
        <v>0</v>
      </c>
      <c r="F21" s="22">
        <f>E21-D21</f>
        <v>0</v>
      </c>
      <c r="G21" s="23"/>
    </row>
    <row r="22" spans="1:7" ht="17.100000000000001" customHeight="1">
      <c r="A22" s="24"/>
      <c r="B22" s="28"/>
      <c r="C22" s="27" t="s">
        <v>39</v>
      </c>
      <c r="D22" s="22">
        <v>0</v>
      </c>
      <c r="E22" s="22">
        <v>0</v>
      </c>
      <c r="F22" s="22">
        <f>E22-D22</f>
        <v>0</v>
      </c>
      <c r="G22" s="23"/>
    </row>
    <row r="23" spans="1:7" ht="17.100000000000001" customHeight="1">
      <c r="A23" s="18" t="s">
        <v>40</v>
      </c>
      <c r="B23" s="31"/>
      <c r="C23" s="29"/>
      <c r="D23" s="21">
        <f>D24</f>
        <v>126500000</v>
      </c>
      <c r="E23" s="21">
        <f>E24</f>
        <v>151500000</v>
      </c>
      <c r="F23" s="22">
        <f t="shared" ref="F23:F24" si="1">E23-D23</f>
        <v>25000000</v>
      </c>
      <c r="G23" s="23"/>
    </row>
    <row r="24" spans="1:7" ht="17.100000000000001" customHeight="1">
      <c r="A24" s="32"/>
      <c r="B24" s="25" t="s">
        <v>41</v>
      </c>
      <c r="C24" s="29"/>
      <c r="D24" s="22">
        <f>D25+D26</f>
        <v>126500000</v>
      </c>
      <c r="E24" s="22">
        <f>E25+E26</f>
        <v>151500000</v>
      </c>
      <c r="F24" s="22">
        <f t="shared" si="1"/>
        <v>25000000</v>
      </c>
      <c r="G24" s="23"/>
    </row>
    <row r="25" spans="1:7" ht="27" customHeight="1">
      <c r="A25" s="32"/>
      <c r="B25" s="33"/>
      <c r="C25" s="27" t="s">
        <v>42</v>
      </c>
      <c r="D25" s="22">
        <v>15000000</v>
      </c>
      <c r="E25" s="22">
        <v>40000000</v>
      </c>
      <c r="F25" s="22">
        <f>E25-D25</f>
        <v>25000000</v>
      </c>
      <c r="G25" s="74"/>
    </row>
    <row r="26" spans="1:7" ht="17.100000000000001" customHeight="1">
      <c r="A26" s="35"/>
      <c r="B26" s="28"/>
      <c r="C26" s="36" t="s">
        <v>43</v>
      </c>
      <c r="D26" s="22">
        <v>111500000</v>
      </c>
      <c r="E26" s="22">
        <v>111500000</v>
      </c>
      <c r="F26" s="22">
        <f>E26-D26</f>
        <v>0</v>
      </c>
      <c r="G26" s="23" t="s">
        <v>44</v>
      </c>
    </row>
    <row r="27" spans="1:7" ht="17.100000000000001" customHeight="1">
      <c r="A27" s="18" t="s">
        <v>45</v>
      </c>
      <c r="B27" s="31"/>
      <c r="C27" s="29"/>
      <c r="D27" s="21">
        <f>D28</f>
        <v>0</v>
      </c>
      <c r="E27" s="21">
        <f>E28</f>
        <v>0</v>
      </c>
      <c r="F27" s="22">
        <v>0</v>
      </c>
      <c r="G27" s="23"/>
    </row>
    <row r="28" spans="1:7" ht="17.100000000000001" customHeight="1">
      <c r="A28" s="24"/>
      <c r="B28" s="25" t="s">
        <v>46</v>
      </c>
      <c r="C28" s="29"/>
      <c r="D28" s="22">
        <f>D30+D29</f>
        <v>0</v>
      </c>
      <c r="E28" s="22">
        <f>E30+E29</f>
        <v>0</v>
      </c>
      <c r="F28" s="22">
        <v>0</v>
      </c>
      <c r="G28" s="23"/>
    </row>
    <row r="29" spans="1:7" ht="17.100000000000001" customHeight="1">
      <c r="A29" s="24"/>
      <c r="B29" s="33"/>
      <c r="C29" s="37" t="s">
        <v>47</v>
      </c>
      <c r="D29" s="22">
        <v>0</v>
      </c>
      <c r="E29" s="22">
        <v>0</v>
      </c>
      <c r="F29" s="22">
        <v>0</v>
      </c>
      <c r="G29" s="23"/>
    </row>
    <row r="30" spans="1:7" ht="17.100000000000001" customHeight="1">
      <c r="A30" s="38"/>
      <c r="B30" s="28"/>
      <c r="C30" s="37" t="s">
        <v>48</v>
      </c>
      <c r="D30" s="22">
        <v>0</v>
      </c>
      <c r="E30" s="22">
        <v>0</v>
      </c>
      <c r="F30" s="22">
        <v>0</v>
      </c>
      <c r="G30" s="23"/>
    </row>
    <row r="31" spans="1:7" ht="17.100000000000001" customHeight="1">
      <c r="A31" s="18" t="s">
        <v>49</v>
      </c>
      <c r="B31" s="31"/>
      <c r="C31" s="29"/>
      <c r="D31" s="21">
        <f>D32</f>
        <v>0</v>
      </c>
      <c r="E31" s="21">
        <f>E32</f>
        <v>0</v>
      </c>
      <c r="F31" s="22">
        <f>E31-D31</f>
        <v>0</v>
      </c>
      <c r="G31" s="23"/>
    </row>
    <row r="32" spans="1:7" ht="17.100000000000001" customHeight="1">
      <c r="A32" s="24"/>
      <c r="B32" s="25" t="s">
        <v>50</v>
      </c>
      <c r="C32" s="29"/>
      <c r="D32" s="22">
        <f>D33</f>
        <v>0</v>
      </c>
      <c r="E32" s="22">
        <f>E33</f>
        <v>0</v>
      </c>
      <c r="F32" s="22">
        <f t="shared" ref="F32:F42" si="2">E32-D32</f>
        <v>0</v>
      </c>
      <c r="G32" s="23"/>
    </row>
    <row r="33" spans="1:7" ht="19.5" customHeight="1">
      <c r="A33" s="38"/>
      <c r="B33" s="30"/>
      <c r="C33" s="37" t="s">
        <v>51</v>
      </c>
      <c r="D33" s="22">
        <v>0</v>
      </c>
      <c r="E33" s="22">
        <v>0</v>
      </c>
      <c r="F33" s="22">
        <f t="shared" si="2"/>
        <v>0</v>
      </c>
      <c r="G33" s="39"/>
    </row>
    <row r="34" spans="1:7" ht="17.100000000000001" customHeight="1">
      <c r="A34" s="18" t="s">
        <v>52</v>
      </c>
      <c r="B34" s="19"/>
      <c r="C34" s="40"/>
      <c r="D34" s="16">
        <f>D35</f>
        <v>59255400</v>
      </c>
      <c r="E34" s="16">
        <f>E35</f>
        <v>108588793</v>
      </c>
      <c r="F34" s="41">
        <f t="shared" si="2"/>
        <v>49333393</v>
      </c>
      <c r="G34" s="17"/>
    </row>
    <row r="35" spans="1:7" ht="17.100000000000001" customHeight="1">
      <c r="A35" s="32"/>
      <c r="B35" s="25" t="s">
        <v>53</v>
      </c>
      <c r="C35" s="29"/>
      <c r="D35" s="22">
        <f>D37+D36</f>
        <v>59255400</v>
      </c>
      <c r="E35" s="22">
        <f>E37+E36</f>
        <v>108588793</v>
      </c>
      <c r="F35" s="22">
        <f t="shared" si="2"/>
        <v>49333393</v>
      </c>
      <c r="G35" s="23"/>
    </row>
    <row r="36" spans="1:7" ht="17.100000000000001" customHeight="1">
      <c r="A36" s="32"/>
      <c r="B36" s="26"/>
      <c r="C36" s="27" t="s">
        <v>54</v>
      </c>
      <c r="D36" s="22">
        <v>0</v>
      </c>
      <c r="E36" s="22">
        <v>0</v>
      </c>
      <c r="F36" s="22">
        <f t="shared" si="2"/>
        <v>0</v>
      </c>
      <c r="G36" s="23"/>
    </row>
    <row r="37" spans="1:7" ht="17.100000000000001" customHeight="1">
      <c r="A37" s="35"/>
      <c r="B37" s="28"/>
      <c r="C37" s="27" t="s">
        <v>55</v>
      </c>
      <c r="D37" s="67">
        <v>59255400</v>
      </c>
      <c r="E37" s="67">
        <v>108588793</v>
      </c>
      <c r="F37" s="22">
        <f>E37-D37</f>
        <v>49333393</v>
      </c>
      <c r="G37" s="23"/>
    </row>
    <row r="38" spans="1:7" ht="17.100000000000001" customHeight="1">
      <c r="A38" s="18" t="s">
        <v>56</v>
      </c>
      <c r="B38" s="19"/>
      <c r="C38" s="40"/>
      <c r="D38" s="21">
        <f>D39</f>
        <v>2500000</v>
      </c>
      <c r="E38" s="21">
        <f>E39</f>
        <v>1599207</v>
      </c>
      <c r="F38" s="41">
        <f t="shared" si="2"/>
        <v>-900793</v>
      </c>
      <c r="G38" s="17"/>
    </row>
    <row r="39" spans="1:7" ht="17.100000000000001" customHeight="1">
      <c r="A39" s="32"/>
      <c r="B39" s="25" t="s">
        <v>57</v>
      </c>
      <c r="C39" s="29"/>
      <c r="D39" s="22">
        <f>SUM(D40:D42)</f>
        <v>2500000</v>
      </c>
      <c r="E39" s="22">
        <f>SUM(E40:E42)</f>
        <v>1599207</v>
      </c>
      <c r="F39" s="22">
        <f t="shared" si="2"/>
        <v>-900793</v>
      </c>
      <c r="G39" s="23"/>
    </row>
    <row r="40" spans="1:7" ht="17.100000000000001" customHeight="1">
      <c r="A40" s="32"/>
      <c r="B40" s="26"/>
      <c r="C40" s="27" t="s">
        <v>58</v>
      </c>
      <c r="D40" s="22">
        <v>1000000</v>
      </c>
      <c r="E40" s="22">
        <v>1000000</v>
      </c>
      <c r="F40" s="22">
        <f t="shared" si="2"/>
        <v>0</v>
      </c>
      <c r="G40" s="23" t="s">
        <v>121</v>
      </c>
    </row>
    <row r="41" spans="1:7" ht="15.75" customHeight="1">
      <c r="A41" s="32"/>
      <c r="B41" s="26"/>
      <c r="C41" s="27" t="s">
        <v>59</v>
      </c>
      <c r="D41" s="22">
        <v>1000000</v>
      </c>
      <c r="E41" s="22">
        <v>100000</v>
      </c>
      <c r="F41" s="22">
        <f t="shared" si="2"/>
        <v>-900000</v>
      </c>
      <c r="G41" s="23" t="s">
        <v>60</v>
      </c>
    </row>
    <row r="42" spans="1:7" ht="17.100000000000001" customHeight="1">
      <c r="A42" s="42"/>
      <c r="B42" s="43"/>
      <c r="C42" s="44" t="s">
        <v>61</v>
      </c>
      <c r="D42" s="45">
        <v>500000</v>
      </c>
      <c r="E42" s="45">
        <v>499207</v>
      </c>
      <c r="F42" s="45">
        <f t="shared" si="2"/>
        <v>-793</v>
      </c>
      <c r="G42" s="46" t="s">
        <v>120</v>
      </c>
    </row>
    <row r="43" spans="1:7" ht="275.25" hidden="1" customHeight="1">
      <c r="A43" s="47"/>
      <c r="B43" s="47"/>
      <c r="C43" s="48"/>
      <c r="D43" s="49"/>
      <c r="E43" s="49"/>
      <c r="F43" s="49"/>
      <c r="G43" s="50"/>
    </row>
    <row r="44" spans="1:7" ht="28.5" customHeight="1">
      <c r="A44" s="114" t="s">
        <v>119</v>
      </c>
      <c r="B44" s="114"/>
      <c r="C44" s="114"/>
      <c r="D44" s="114"/>
      <c r="E44" s="114"/>
      <c r="F44" s="114"/>
      <c r="G44" s="114"/>
    </row>
    <row r="45" spans="1:7" ht="13.5" customHeight="1">
      <c r="A45" s="51" t="s">
        <v>14</v>
      </c>
      <c r="B45" s="52"/>
      <c r="C45" s="53"/>
      <c r="D45" s="54"/>
      <c r="E45" s="54"/>
      <c r="F45" s="55"/>
      <c r="G45" s="56" t="s">
        <v>62</v>
      </c>
    </row>
    <row r="46" spans="1:7" ht="20.25" customHeight="1">
      <c r="A46" s="57" t="s">
        <v>16</v>
      </c>
      <c r="B46" s="58" t="s">
        <v>17</v>
      </c>
      <c r="C46" s="58" t="s">
        <v>18</v>
      </c>
      <c r="D46" s="59" t="s">
        <v>123</v>
      </c>
      <c r="E46" s="60" t="s">
        <v>124</v>
      </c>
      <c r="F46" s="58" t="s">
        <v>0</v>
      </c>
      <c r="G46" s="61" t="s">
        <v>20</v>
      </c>
    </row>
    <row r="47" spans="1:7" ht="18" customHeight="1">
      <c r="A47" s="111" t="s">
        <v>21</v>
      </c>
      <c r="B47" s="112"/>
      <c r="C47" s="113"/>
      <c r="D47" s="16">
        <f>D48+D60+D65+D72+D83+D91+D94</f>
        <v>188255400</v>
      </c>
      <c r="E47" s="16">
        <f>E48+E60+E65+E72+E83+E91+E94</f>
        <v>261688000</v>
      </c>
      <c r="F47" s="16">
        <f>F48+F60+F65+F72+F91+F94</f>
        <v>73432600</v>
      </c>
      <c r="G47" s="62">
        <f>E4-E47</f>
        <v>0</v>
      </c>
    </row>
    <row r="48" spans="1:7" ht="18" customHeight="1">
      <c r="A48" s="18" t="s">
        <v>63</v>
      </c>
      <c r="B48" s="31"/>
      <c r="C48" s="20"/>
      <c r="D48" s="63">
        <f>D50+D54</f>
        <v>13700000</v>
      </c>
      <c r="E48" s="63">
        <f>E50+E54</f>
        <v>13700000</v>
      </c>
      <c r="F48" s="64">
        <f t="shared" ref="F48:F59" si="3">E48-D48</f>
        <v>0</v>
      </c>
      <c r="G48" s="34"/>
    </row>
    <row r="49" spans="1:7" ht="18" customHeight="1">
      <c r="A49" s="32"/>
      <c r="B49" s="65" t="s">
        <v>64</v>
      </c>
      <c r="C49" s="20"/>
      <c r="D49" s="64">
        <v>0</v>
      </c>
      <c r="E49" s="64">
        <v>0</v>
      </c>
      <c r="F49" s="64">
        <f t="shared" si="3"/>
        <v>0</v>
      </c>
      <c r="G49" s="34"/>
    </row>
    <row r="50" spans="1:7" ht="18" customHeight="1">
      <c r="A50" s="32"/>
      <c r="B50" s="25" t="s">
        <v>65</v>
      </c>
      <c r="C50" s="20"/>
      <c r="D50" s="64">
        <f>D51+D52+D53</f>
        <v>1700000</v>
      </c>
      <c r="E50" s="64">
        <f>E51+E52+E53</f>
        <v>1700000</v>
      </c>
      <c r="F50" s="64">
        <f t="shared" si="3"/>
        <v>0</v>
      </c>
      <c r="G50" s="34"/>
    </row>
    <row r="51" spans="1:7" ht="18" customHeight="1">
      <c r="A51" s="32"/>
      <c r="B51" s="33"/>
      <c r="C51" s="27" t="s">
        <v>66</v>
      </c>
      <c r="D51" s="64">
        <v>700000</v>
      </c>
      <c r="E51" s="64">
        <v>700000</v>
      </c>
      <c r="F51" s="64">
        <f t="shared" si="3"/>
        <v>0</v>
      </c>
      <c r="G51" s="34"/>
    </row>
    <row r="52" spans="1:7" ht="18" customHeight="1">
      <c r="A52" s="32"/>
      <c r="B52" s="33"/>
      <c r="C52" s="27" t="s">
        <v>67</v>
      </c>
      <c r="D52" s="64">
        <v>0</v>
      </c>
      <c r="E52" s="64">
        <v>0</v>
      </c>
      <c r="F52" s="64">
        <f t="shared" si="3"/>
        <v>0</v>
      </c>
      <c r="G52" s="34"/>
    </row>
    <row r="53" spans="1:7" ht="18" customHeight="1">
      <c r="A53" s="32"/>
      <c r="B53" s="30"/>
      <c r="C53" s="27" t="s">
        <v>68</v>
      </c>
      <c r="D53" s="64">
        <v>1000000</v>
      </c>
      <c r="E53" s="64">
        <v>1000000</v>
      </c>
      <c r="F53" s="64">
        <f t="shared" si="3"/>
        <v>0</v>
      </c>
      <c r="G53" s="34"/>
    </row>
    <row r="54" spans="1:7" ht="18" customHeight="1">
      <c r="A54" s="32"/>
      <c r="B54" s="25" t="s">
        <v>69</v>
      </c>
      <c r="C54" s="29"/>
      <c r="D54" s="64">
        <f>D55+D56+D57+D58+D59</f>
        <v>12000000</v>
      </c>
      <c r="E54" s="64">
        <f>E55+E56+E57+E58+E59</f>
        <v>12000000</v>
      </c>
      <c r="F54" s="64">
        <f t="shared" si="3"/>
        <v>0</v>
      </c>
      <c r="G54" s="34"/>
    </row>
    <row r="55" spans="1:7" ht="18" customHeight="1">
      <c r="A55" s="32"/>
      <c r="B55" s="26"/>
      <c r="C55" s="27" t="s">
        <v>70</v>
      </c>
      <c r="D55" s="64">
        <v>500000</v>
      </c>
      <c r="E55" s="64">
        <v>500000</v>
      </c>
      <c r="F55" s="64">
        <f t="shared" si="3"/>
        <v>0</v>
      </c>
      <c r="G55" s="34"/>
    </row>
    <row r="56" spans="1:7" ht="18" customHeight="1">
      <c r="A56" s="32"/>
      <c r="B56" s="26"/>
      <c r="C56" s="27" t="s">
        <v>71</v>
      </c>
      <c r="D56" s="64">
        <v>8500000</v>
      </c>
      <c r="E56" s="64">
        <v>8500000</v>
      </c>
      <c r="F56" s="64">
        <f t="shared" si="3"/>
        <v>0</v>
      </c>
      <c r="G56" s="34" t="s">
        <v>72</v>
      </c>
    </row>
    <row r="57" spans="1:7" ht="18" customHeight="1">
      <c r="A57" s="32"/>
      <c r="B57" s="26"/>
      <c r="C57" s="27" t="s">
        <v>73</v>
      </c>
      <c r="D57" s="64">
        <v>1500000</v>
      </c>
      <c r="E57" s="64">
        <v>1500000</v>
      </c>
      <c r="F57" s="64">
        <f t="shared" si="3"/>
        <v>0</v>
      </c>
      <c r="G57" s="34"/>
    </row>
    <row r="58" spans="1:7" ht="39" customHeight="1">
      <c r="A58" s="32"/>
      <c r="B58" s="26"/>
      <c r="C58" s="27" t="s">
        <v>74</v>
      </c>
      <c r="D58" s="64">
        <v>1500000</v>
      </c>
      <c r="E58" s="64">
        <v>1500000</v>
      </c>
      <c r="F58" s="64">
        <f t="shared" si="3"/>
        <v>0</v>
      </c>
      <c r="G58" s="34" t="s">
        <v>122</v>
      </c>
    </row>
    <row r="59" spans="1:7" ht="18" customHeight="1">
      <c r="A59" s="32"/>
      <c r="B59" s="26"/>
      <c r="C59" s="66" t="s">
        <v>75</v>
      </c>
      <c r="D59" s="67">
        <v>0</v>
      </c>
      <c r="E59" s="67">
        <v>0</v>
      </c>
      <c r="F59" s="67">
        <f t="shared" si="3"/>
        <v>0</v>
      </c>
      <c r="G59" s="68"/>
    </row>
    <row r="60" spans="1:7" ht="18" customHeight="1">
      <c r="A60" s="18" t="s">
        <v>76</v>
      </c>
      <c r="B60" s="31"/>
      <c r="C60" s="29"/>
      <c r="D60" s="63">
        <f>D61</f>
        <v>10500000</v>
      </c>
      <c r="E60" s="63">
        <f>E61</f>
        <v>10500000</v>
      </c>
      <c r="F60" s="64">
        <f>E60-D60</f>
        <v>0</v>
      </c>
      <c r="G60" s="34"/>
    </row>
    <row r="61" spans="1:7" ht="18" customHeight="1">
      <c r="A61" s="32"/>
      <c r="B61" s="25" t="s">
        <v>77</v>
      </c>
      <c r="C61" s="29"/>
      <c r="D61" s="64">
        <f>D62+D63+D64</f>
        <v>10500000</v>
      </c>
      <c r="E61" s="64">
        <f>E62+E63+E64</f>
        <v>10500000</v>
      </c>
      <c r="F61" s="64">
        <f>E61-D61</f>
        <v>0</v>
      </c>
      <c r="G61" s="34"/>
    </row>
    <row r="62" spans="1:7" ht="18" customHeight="1">
      <c r="A62" s="32"/>
      <c r="B62" s="26"/>
      <c r="C62" s="27" t="s">
        <v>78</v>
      </c>
      <c r="D62" s="64">
        <v>0</v>
      </c>
      <c r="E62" s="64">
        <v>0</v>
      </c>
      <c r="F62" s="64">
        <f>E62-D62</f>
        <v>0</v>
      </c>
      <c r="G62" s="34"/>
    </row>
    <row r="63" spans="1:7" ht="30.75" customHeight="1">
      <c r="A63" s="32"/>
      <c r="B63" s="26"/>
      <c r="C63" s="27" t="s">
        <v>79</v>
      </c>
      <c r="D63" s="64">
        <v>8000000</v>
      </c>
      <c r="E63" s="64">
        <v>8000000</v>
      </c>
      <c r="F63" s="64">
        <f>E63-D63</f>
        <v>0</v>
      </c>
      <c r="G63" s="34" t="s">
        <v>80</v>
      </c>
    </row>
    <row r="64" spans="1:7" ht="18" customHeight="1">
      <c r="A64" s="32"/>
      <c r="B64" s="26"/>
      <c r="C64" s="69" t="s">
        <v>81</v>
      </c>
      <c r="D64" s="67">
        <v>2500000</v>
      </c>
      <c r="E64" s="67">
        <v>2500000</v>
      </c>
      <c r="F64" s="67">
        <f>E64-D64</f>
        <v>0</v>
      </c>
      <c r="G64" s="68" t="s">
        <v>82</v>
      </c>
    </row>
    <row r="65" spans="1:7" ht="18" customHeight="1">
      <c r="A65" s="18" t="s">
        <v>83</v>
      </c>
      <c r="B65" s="70"/>
      <c r="C65" s="29"/>
      <c r="D65" s="63">
        <f>D66</f>
        <v>43500000</v>
      </c>
      <c r="E65" s="63">
        <f>E66</f>
        <v>43500000</v>
      </c>
      <c r="F65" s="64">
        <f t="shared" ref="F65:F93" si="4">E65-D65</f>
        <v>0</v>
      </c>
      <c r="G65" s="34"/>
    </row>
    <row r="66" spans="1:7" ht="18" customHeight="1">
      <c r="A66" s="71"/>
      <c r="B66" s="25" t="s">
        <v>84</v>
      </c>
      <c r="C66" s="29"/>
      <c r="D66" s="64">
        <f>SUM(D67:D71)</f>
        <v>43500000</v>
      </c>
      <c r="E66" s="64">
        <f>SUM(E67:E71)</f>
        <v>43500000</v>
      </c>
      <c r="F66" s="64">
        <f>E66-D66</f>
        <v>0</v>
      </c>
      <c r="G66" s="34"/>
    </row>
    <row r="67" spans="1:7" ht="18" customHeight="1">
      <c r="A67" s="32"/>
      <c r="B67" s="33"/>
      <c r="C67" s="27" t="s">
        <v>85</v>
      </c>
      <c r="D67" s="64">
        <v>35000000</v>
      </c>
      <c r="E67" s="64">
        <v>35000000</v>
      </c>
      <c r="F67" s="64">
        <f t="shared" si="4"/>
        <v>0</v>
      </c>
      <c r="G67" s="23" t="s">
        <v>130</v>
      </c>
    </row>
    <row r="68" spans="1:7" ht="18" customHeight="1">
      <c r="A68" s="24"/>
      <c r="B68" s="33"/>
      <c r="C68" s="27" t="s">
        <v>86</v>
      </c>
      <c r="D68" s="64">
        <v>3000000</v>
      </c>
      <c r="E68" s="64">
        <v>3000000</v>
      </c>
      <c r="F68" s="64">
        <f t="shared" si="4"/>
        <v>0</v>
      </c>
      <c r="G68" s="34" t="s">
        <v>87</v>
      </c>
    </row>
    <row r="69" spans="1:7" ht="18" customHeight="1">
      <c r="A69" s="24"/>
      <c r="B69" s="33"/>
      <c r="C69" s="27" t="s">
        <v>88</v>
      </c>
      <c r="D69" s="64">
        <v>3000000</v>
      </c>
      <c r="E69" s="64">
        <v>3000000</v>
      </c>
      <c r="F69" s="64">
        <f t="shared" si="4"/>
        <v>0</v>
      </c>
      <c r="G69" s="34"/>
    </row>
    <row r="70" spans="1:7" ht="24.75" customHeight="1">
      <c r="A70" s="24"/>
      <c r="B70" s="33"/>
      <c r="C70" s="69" t="s">
        <v>89</v>
      </c>
      <c r="D70" s="64">
        <v>2000000</v>
      </c>
      <c r="E70" s="64">
        <v>2000000</v>
      </c>
      <c r="F70" s="64">
        <f t="shared" si="4"/>
        <v>0</v>
      </c>
      <c r="G70" s="34" t="s">
        <v>131</v>
      </c>
    </row>
    <row r="71" spans="1:7" ht="18" customHeight="1">
      <c r="A71" s="24"/>
      <c r="B71" s="33"/>
      <c r="C71" s="69" t="s">
        <v>90</v>
      </c>
      <c r="D71" s="64">
        <v>500000</v>
      </c>
      <c r="E71" s="64">
        <v>500000</v>
      </c>
      <c r="F71" s="64">
        <f t="shared" si="4"/>
        <v>0</v>
      </c>
      <c r="G71" s="34" t="s">
        <v>91</v>
      </c>
    </row>
    <row r="72" spans="1:7" ht="18" customHeight="1">
      <c r="A72" s="18" t="s">
        <v>92</v>
      </c>
      <c r="B72" s="72"/>
      <c r="C72" s="29"/>
      <c r="D72" s="63">
        <f>D73</f>
        <v>18400000</v>
      </c>
      <c r="E72" s="63">
        <f>E73</f>
        <v>115100000</v>
      </c>
      <c r="F72" s="64">
        <f>E72-D72</f>
        <v>96700000</v>
      </c>
      <c r="G72" s="34"/>
    </row>
    <row r="73" spans="1:7" ht="18" customHeight="1">
      <c r="A73" s="24"/>
      <c r="B73" s="25" t="s">
        <v>93</v>
      </c>
      <c r="C73" s="29"/>
      <c r="D73" s="64">
        <f>SUM(D74:D82)</f>
        <v>18400000</v>
      </c>
      <c r="E73" s="64">
        <f>SUM(E74:E82)</f>
        <v>115100000</v>
      </c>
      <c r="F73" s="64">
        <f>E73-D73</f>
        <v>96700000</v>
      </c>
      <c r="G73" s="34"/>
    </row>
    <row r="74" spans="1:7" ht="24" customHeight="1">
      <c r="A74" s="32"/>
      <c r="B74" s="73"/>
      <c r="C74" s="69" t="s">
        <v>94</v>
      </c>
      <c r="D74" s="64">
        <v>0</v>
      </c>
      <c r="E74" s="64">
        <v>0</v>
      </c>
      <c r="F74" s="64">
        <f>E74-D74</f>
        <v>0</v>
      </c>
      <c r="G74" s="74"/>
    </row>
    <row r="75" spans="1:7" ht="24.75" customHeight="1">
      <c r="A75" s="32"/>
      <c r="B75" s="73"/>
      <c r="C75" s="75" t="s">
        <v>95</v>
      </c>
      <c r="D75" s="64">
        <v>0</v>
      </c>
      <c r="E75" s="64">
        <v>0</v>
      </c>
      <c r="F75" s="64">
        <f t="shared" ref="F75:F78" si="5">E75-D75</f>
        <v>0</v>
      </c>
      <c r="G75" s="74"/>
    </row>
    <row r="76" spans="1:7" ht="24" customHeight="1">
      <c r="A76" s="32"/>
      <c r="B76" s="73"/>
      <c r="C76" s="76" t="s">
        <v>96</v>
      </c>
      <c r="D76" s="67">
        <v>0</v>
      </c>
      <c r="E76" s="67">
        <v>0</v>
      </c>
      <c r="F76" s="67">
        <f>E76-D76</f>
        <v>0</v>
      </c>
      <c r="G76" s="77"/>
    </row>
    <row r="77" spans="1:7" ht="24" customHeight="1">
      <c r="A77" s="32"/>
      <c r="B77" s="78"/>
      <c r="C77" s="79" t="s">
        <v>97</v>
      </c>
      <c r="D77" s="64">
        <v>8400000</v>
      </c>
      <c r="E77" s="64">
        <v>8400000</v>
      </c>
      <c r="F77" s="64">
        <f t="shared" si="5"/>
        <v>0</v>
      </c>
      <c r="G77" s="74" t="s">
        <v>114</v>
      </c>
    </row>
    <row r="78" spans="1:7" ht="22.5" customHeight="1">
      <c r="A78" s="32"/>
      <c r="B78" s="73"/>
      <c r="C78" s="75" t="s">
        <v>98</v>
      </c>
      <c r="D78" s="64">
        <v>9000000</v>
      </c>
      <c r="E78" s="64">
        <v>7200000</v>
      </c>
      <c r="F78" s="64">
        <f t="shared" si="5"/>
        <v>-1800000</v>
      </c>
      <c r="G78" s="74" t="s">
        <v>115</v>
      </c>
    </row>
    <row r="79" spans="1:7" ht="23.25" customHeight="1">
      <c r="A79" s="32"/>
      <c r="B79" s="73"/>
      <c r="C79" s="76" t="s">
        <v>99</v>
      </c>
      <c r="D79" s="67">
        <v>0</v>
      </c>
      <c r="E79" s="67">
        <v>0</v>
      </c>
      <c r="F79" s="67">
        <f>E79-D79</f>
        <v>0</v>
      </c>
      <c r="G79" s="77"/>
    </row>
    <row r="80" spans="1:7" ht="23.25" customHeight="1">
      <c r="A80" s="32"/>
      <c r="B80" s="73"/>
      <c r="C80" s="76" t="s">
        <v>116</v>
      </c>
      <c r="D80" s="67">
        <v>0</v>
      </c>
      <c r="E80" s="67">
        <v>81000000</v>
      </c>
      <c r="F80" s="67">
        <f>E80-D80</f>
        <v>81000000</v>
      </c>
      <c r="G80" s="77" t="s">
        <v>117</v>
      </c>
    </row>
    <row r="81" spans="1:7" ht="23.25" customHeight="1">
      <c r="A81" s="115"/>
      <c r="B81" s="73"/>
      <c r="C81" s="76" t="s">
        <v>100</v>
      </c>
      <c r="D81" s="67">
        <v>1000000</v>
      </c>
      <c r="E81" s="67">
        <v>1000000</v>
      </c>
      <c r="F81" s="67">
        <f>E81-D81</f>
        <v>0</v>
      </c>
      <c r="G81" s="77"/>
    </row>
    <row r="82" spans="1:7" ht="23.25" customHeight="1">
      <c r="A82" s="116"/>
      <c r="B82" s="73"/>
      <c r="C82" s="76" t="s">
        <v>129</v>
      </c>
      <c r="D82" s="67">
        <v>0</v>
      </c>
      <c r="E82" s="67">
        <v>17500000</v>
      </c>
      <c r="F82" s="67">
        <f>E82-D82</f>
        <v>17500000</v>
      </c>
      <c r="G82" s="77" t="s">
        <v>132</v>
      </c>
    </row>
    <row r="83" spans="1:7" ht="18" customHeight="1">
      <c r="A83" s="38" t="s">
        <v>1</v>
      </c>
      <c r="B83" s="72"/>
      <c r="C83" s="80"/>
      <c r="D83" s="63">
        <f>D84</f>
        <v>0</v>
      </c>
      <c r="E83" s="63">
        <f>E84</f>
        <v>0</v>
      </c>
      <c r="F83" s="64">
        <f>E83-D83</f>
        <v>0</v>
      </c>
      <c r="G83" s="74"/>
    </row>
    <row r="84" spans="1:7" ht="18" customHeight="1">
      <c r="A84" s="92"/>
      <c r="B84" s="25" t="s">
        <v>101</v>
      </c>
      <c r="C84" s="80"/>
      <c r="D84" s="64">
        <f>D85</f>
        <v>0</v>
      </c>
      <c r="E84" s="64">
        <f>E85</f>
        <v>0</v>
      </c>
      <c r="F84" s="64">
        <f t="shared" ref="F84:F87" si="6">E84-D84</f>
        <v>0</v>
      </c>
      <c r="G84" s="74"/>
    </row>
    <row r="85" spans="1:7" ht="18" customHeight="1">
      <c r="A85" s="89"/>
      <c r="B85" s="90"/>
      <c r="C85" s="44" t="s">
        <v>102</v>
      </c>
      <c r="D85" s="81">
        <v>0</v>
      </c>
      <c r="E85" s="81">
        <v>0</v>
      </c>
      <c r="F85" s="81">
        <f t="shared" si="6"/>
        <v>0</v>
      </c>
      <c r="G85" s="91"/>
    </row>
    <row r="86" spans="1:7" ht="20.25" customHeight="1">
      <c r="A86" s="57" t="s">
        <v>16</v>
      </c>
      <c r="B86" s="58" t="s">
        <v>17</v>
      </c>
      <c r="C86" s="58" t="s">
        <v>18</v>
      </c>
      <c r="D86" s="60" t="s">
        <v>19</v>
      </c>
      <c r="E86" s="60" t="s">
        <v>19</v>
      </c>
      <c r="F86" s="58" t="s">
        <v>0</v>
      </c>
      <c r="G86" s="61" t="s">
        <v>20</v>
      </c>
    </row>
    <row r="87" spans="1:7" ht="18" customHeight="1">
      <c r="A87" s="18" t="s">
        <v>103</v>
      </c>
      <c r="B87" s="31"/>
      <c r="C87" s="29"/>
      <c r="D87" s="63">
        <f>D90</f>
        <v>0</v>
      </c>
      <c r="E87" s="63">
        <f>E90</f>
        <v>0</v>
      </c>
      <c r="F87" s="64">
        <f t="shared" si="6"/>
        <v>0</v>
      </c>
      <c r="G87" s="34"/>
    </row>
    <row r="88" spans="1:7" ht="18" customHeight="1">
      <c r="A88" s="24"/>
      <c r="B88" s="25" t="s">
        <v>13</v>
      </c>
      <c r="C88" s="29"/>
      <c r="D88" s="64">
        <f>D90</f>
        <v>0</v>
      </c>
      <c r="E88" s="64">
        <f>E90</f>
        <v>0</v>
      </c>
      <c r="F88" s="64">
        <v>0</v>
      </c>
      <c r="G88" s="34"/>
    </row>
    <row r="89" spans="1:7" ht="18" customHeight="1">
      <c r="A89" s="32"/>
      <c r="B89" s="84"/>
      <c r="C89" s="27" t="s">
        <v>104</v>
      </c>
      <c r="D89" s="64">
        <v>0</v>
      </c>
      <c r="E89" s="64">
        <v>0</v>
      </c>
      <c r="F89" s="64">
        <f t="shared" ref="F89:F90" si="7">E89-D89</f>
        <v>0</v>
      </c>
      <c r="G89" s="34"/>
    </row>
    <row r="90" spans="1:7" ht="18" customHeight="1">
      <c r="A90" s="35"/>
      <c r="B90" s="98"/>
      <c r="C90" s="27" t="s">
        <v>105</v>
      </c>
      <c r="D90" s="64">
        <v>0</v>
      </c>
      <c r="E90" s="64">
        <v>0</v>
      </c>
      <c r="F90" s="64">
        <f t="shared" si="7"/>
        <v>0</v>
      </c>
      <c r="G90" s="34"/>
    </row>
    <row r="91" spans="1:7" ht="18" customHeight="1">
      <c r="A91" s="18" t="s">
        <v>106</v>
      </c>
      <c r="B91" s="19"/>
      <c r="C91" s="40"/>
      <c r="D91" s="82">
        <f>D93</f>
        <v>0</v>
      </c>
      <c r="E91" s="82">
        <f>E93</f>
        <v>0</v>
      </c>
      <c r="F91" s="83">
        <f>F92</f>
        <v>0</v>
      </c>
      <c r="G91" s="62"/>
    </row>
    <row r="92" spans="1:7" ht="18" customHeight="1">
      <c r="A92" s="24"/>
      <c r="B92" s="25" t="s">
        <v>107</v>
      </c>
      <c r="C92" s="29"/>
      <c r="D92" s="64">
        <f>D93</f>
        <v>0</v>
      </c>
      <c r="E92" s="64">
        <f>E93</f>
        <v>0</v>
      </c>
      <c r="F92" s="83">
        <f t="shared" si="4"/>
        <v>0</v>
      </c>
      <c r="G92" s="34"/>
    </row>
    <row r="93" spans="1:7" ht="18" customHeight="1">
      <c r="A93" s="32"/>
      <c r="B93" s="84"/>
      <c r="C93" s="27" t="s">
        <v>2</v>
      </c>
      <c r="D93" s="64">
        <v>0</v>
      </c>
      <c r="E93" s="64">
        <v>0</v>
      </c>
      <c r="F93" s="64">
        <f t="shared" si="4"/>
        <v>0</v>
      </c>
      <c r="G93" s="34"/>
    </row>
    <row r="94" spans="1:7" ht="18" customHeight="1">
      <c r="A94" s="18" t="s">
        <v>108</v>
      </c>
      <c r="B94" s="31"/>
      <c r="C94" s="29"/>
      <c r="D94" s="63">
        <f>D95</f>
        <v>102155400</v>
      </c>
      <c r="E94" s="63">
        <f>E95</f>
        <v>78888000</v>
      </c>
      <c r="F94" s="64">
        <f>E94-D94</f>
        <v>-23267400</v>
      </c>
      <c r="G94" s="34"/>
    </row>
    <row r="95" spans="1:7" ht="18" customHeight="1">
      <c r="A95" s="24"/>
      <c r="B95" s="25" t="s">
        <v>109</v>
      </c>
      <c r="C95" s="80"/>
      <c r="D95" s="67">
        <f>D96+D97</f>
        <v>102155400</v>
      </c>
      <c r="E95" s="67">
        <f>E96+E97</f>
        <v>78888000</v>
      </c>
      <c r="F95" s="67">
        <f>E95-D95</f>
        <v>-23267400</v>
      </c>
      <c r="G95" s="68"/>
    </row>
    <row r="96" spans="1:7" ht="18" customHeight="1">
      <c r="A96" s="32"/>
      <c r="B96" s="85"/>
      <c r="C96" s="69" t="s">
        <v>110</v>
      </c>
      <c r="D96" s="67">
        <v>102155400</v>
      </c>
      <c r="E96" s="67">
        <v>78888000</v>
      </c>
      <c r="F96" s="67">
        <f>E96-D96</f>
        <v>-23267400</v>
      </c>
      <c r="G96" s="86" t="s">
        <v>111</v>
      </c>
    </row>
    <row r="97" spans="1:7" ht="18" customHeight="1">
      <c r="A97" s="42"/>
      <c r="B97" s="87"/>
      <c r="C97" s="44" t="s">
        <v>112</v>
      </c>
      <c r="D97" s="81">
        <v>0</v>
      </c>
      <c r="E97" s="81">
        <v>0</v>
      </c>
      <c r="F97" s="81">
        <f>E97-D97</f>
        <v>0</v>
      </c>
      <c r="G97" s="88" t="s">
        <v>113</v>
      </c>
    </row>
    <row r="98" spans="1:7" ht="18" customHeight="1"/>
  </sheetData>
  <mergeCells count="5">
    <mergeCell ref="A1:G1"/>
    <mergeCell ref="A4:C4"/>
    <mergeCell ref="A44:G44"/>
    <mergeCell ref="A47:C47"/>
    <mergeCell ref="A81:A82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6" firstPageNumber="289" orientation="portrait" useFirstPageNumber="1" r:id="rId1"/>
  <headerFooter>
    <oddFooter>&amp;C&amp;P</oddFooter>
  </headerFooter>
  <rowBreaks count="2" manualBreakCount="2">
    <brk id="43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예산총칙</vt:lpstr>
      <vt:lpstr>예산내역</vt:lpstr>
      <vt:lpstr>예산총칙!Print_Area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2018-02-23T08:39:36Z</cp:lastPrinted>
  <dcterms:created xsi:type="dcterms:W3CDTF">2016-12-02T10:13:32Z</dcterms:created>
  <dcterms:modified xsi:type="dcterms:W3CDTF">2018-03-05T03:12:46Z</dcterms:modified>
</cp:coreProperties>
</file>