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법인\예결산\2020년\"/>
    </mc:Choice>
  </mc:AlternateContent>
  <bookViews>
    <workbookView xWindow="9585" yWindow="-15" windowWidth="9600" windowHeight="12705" activeTab="4"/>
  </bookViews>
  <sheets>
    <sheet name="예산표지" sheetId="12" r:id="rId1"/>
    <sheet name="예산총칙" sheetId="13" r:id="rId2"/>
    <sheet name="예산총괄" sheetId="14" r:id="rId3"/>
    <sheet name="예산내역" sheetId="15" r:id="rId4"/>
    <sheet name="증감사유양식 변경" sheetId="17" r:id="rId5"/>
  </sheets>
  <definedNames>
    <definedName name="_xlnm.Print_Area" localSheetId="2">예산총괄!$A$1:$E$30</definedName>
    <definedName name="_xlnm.Print_Area" localSheetId="1">예산총칙!$A$1:$C$27</definedName>
    <definedName name="_xlnm.Print_Area" localSheetId="0">예산표지!$A$1:$A$6</definedName>
    <definedName name="_xlnm.Print_Area" localSheetId="4">'증감사유양식 변경'!$A$1:$E$22</definedName>
  </definedNames>
  <calcPr calcId="152511"/>
</workbook>
</file>

<file path=xl/calcChain.xml><?xml version="1.0" encoding="utf-8"?>
<calcChain xmlns="http://schemas.openxmlformats.org/spreadsheetml/2006/main">
  <c r="E9" i="17" l="1"/>
  <c r="E17" i="17" l="1"/>
  <c r="E5" i="17"/>
  <c r="C28" i="14" l="1"/>
  <c r="F99" i="15"/>
  <c r="D28" i="14" l="1"/>
  <c r="C13" i="14" l="1"/>
  <c r="E19" i="17" l="1"/>
  <c r="E11" i="17"/>
  <c r="E21" i="17" l="1"/>
  <c r="E15" i="17"/>
  <c r="E7" i="17"/>
  <c r="F102" i="15" l="1"/>
  <c r="G102" i="15"/>
  <c r="G87" i="15"/>
  <c r="G85" i="15"/>
  <c r="G83" i="15"/>
  <c r="G82" i="15"/>
  <c r="G75" i="15"/>
  <c r="G76" i="15"/>
  <c r="G74" i="15"/>
  <c r="G66" i="15"/>
  <c r="G58" i="15"/>
  <c r="G59" i="15"/>
  <c r="G60" i="15"/>
  <c r="G61" i="15"/>
  <c r="G56" i="15"/>
  <c r="G54" i="15"/>
  <c r="F79" i="15"/>
  <c r="F80" i="15"/>
  <c r="F81" i="15"/>
  <c r="F82" i="15"/>
  <c r="F83" i="15"/>
  <c r="F84" i="15"/>
  <c r="F85" i="15"/>
  <c r="F86" i="15"/>
  <c r="F87" i="15"/>
  <c r="F54" i="15"/>
  <c r="F55" i="15"/>
  <c r="F56" i="15"/>
  <c r="F58" i="15"/>
  <c r="F59" i="15"/>
  <c r="F60" i="15"/>
  <c r="F61" i="15"/>
  <c r="F62" i="15"/>
  <c r="F65" i="15"/>
  <c r="F66" i="15"/>
  <c r="F67" i="15"/>
  <c r="F72" i="15"/>
  <c r="F73" i="15"/>
  <c r="F74" i="15"/>
  <c r="F75" i="15"/>
  <c r="F76" i="15"/>
  <c r="G45" i="15"/>
  <c r="G40" i="15"/>
  <c r="F32" i="15"/>
  <c r="F33" i="15"/>
  <c r="F36" i="15"/>
  <c r="F39" i="15"/>
  <c r="F40" i="15"/>
  <c r="F43" i="15"/>
  <c r="F44" i="15"/>
  <c r="F45" i="15"/>
  <c r="G28" i="15"/>
  <c r="G29" i="15"/>
  <c r="F7" i="15"/>
  <c r="F8" i="15"/>
  <c r="F9" i="15"/>
  <c r="F10" i="15"/>
  <c r="F11" i="15"/>
  <c r="F13" i="15"/>
  <c r="F14" i="15"/>
  <c r="F16" i="15"/>
  <c r="F17" i="15"/>
  <c r="F20" i="15"/>
  <c r="F21" i="15"/>
  <c r="F22" i="15"/>
  <c r="F23" i="15"/>
  <c r="F28" i="15"/>
  <c r="F29" i="15"/>
  <c r="E101" i="15"/>
  <c r="E98" i="15"/>
  <c r="E97" i="15"/>
  <c r="E92" i="15"/>
  <c r="E91" i="15"/>
  <c r="E89" i="15"/>
  <c r="E88" i="15" s="1"/>
  <c r="E78" i="15"/>
  <c r="E71" i="15"/>
  <c r="E64" i="15"/>
  <c r="E57" i="15"/>
  <c r="D22" i="14" s="1"/>
  <c r="E53" i="15"/>
  <c r="D21" i="14" s="1"/>
  <c r="E42" i="15"/>
  <c r="E38" i="15"/>
  <c r="E35" i="15"/>
  <c r="E34" i="15" s="1"/>
  <c r="E31" i="15"/>
  <c r="E30" i="15" s="1"/>
  <c r="E27" i="15"/>
  <c r="E19" i="15"/>
  <c r="E18" i="15" s="1"/>
  <c r="E15" i="15"/>
  <c r="E12" i="15"/>
  <c r="E6" i="15"/>
  <c r="E37" i="15" l="1"/>
  <c r="D13" i="14"/>
  <c r="E77" i="15"/>
  <c r="D25" i="14"/>
  <c r="E100" i="15"/>
  <c r="D29" i="14"/>
  <c r="E70" i="15"/>
  <c r="D24" i="14"/>
  <c r="E63" i="15"/>
  <c r="D23" i="14"/>
  <c r="E41" i="15"/>
  <c r="D14" i="14"/>
  <c r="E26" i="15"/>
  <c r="D10" i="14"/>
  <c r="E51" i="15"/>
  <c r="E5" i="15" l="1"/>
  <c r="E50" i="15"/>
  <c r="D71" i="15" l="1"/>
  <c r="C24" i="14" s="1"/>
  <c r="D64" i="15"/>
  <c r="C23" i="14" s="1"/>
  <c r="D63" i="15" l="1"/>
  <c r="G64" i="15"/>
  <c r="F64" i="15"/>
  <c r="G71" i="15"/>
  <c r="F71" i="15"/>
  <c r="F63" i="15" l="1"/>
  <c r="G63" i="15"/>
  <c r="D101" i="15"/>
  <c r="C29" i="14" s="1"/>
  <c r="E29" i="14" s="1"/>
  <c r="D98" i="15"/>
  <c r="F98" i="15" s="1"/>
  <c r="D97" i="15"/>
  <c r="D92" i="15"/>
  <c r="D91" i="15"/>
  <c r="D89" i="15"/>
  <c r="D88" i="15" s="1"/>
  <c r="D78" i="15"/>
  <c r="C25" i="14" s="1"/>
  <c r="E25" i="14" s="1"/>
  <c r="D57" i="15"/>
  <c r="C22" i="14" s="1"/>
  <c r="D53" i="15"/>
  <c r="C21" i="14" s="1"/>
  <c r="E21" i="14" s="1"/>
  <c r="D42" i="15"/>
  <c r="C14" i="14" s="1"/>
  <c r="E14" i="14" s="1"/>
  <c r="D35" i="15"/>
  <c r="F35" i="15" s="1"/>
  <c r="D31" i="15"/>
  <c r="F31" i="15" s="1"/>
  <c r="D27" i="15"/>
  <c r="C10" i="14" s="1"/>
  <c r="D19" i="15"/>
  <c r="F19" i="15" s="1"/>
  <c r="D15" i="15"/>
  <c r="F15" i="15" s="1"/>
  <c r="D12" i="15"/>
  <c r="F12" i="15" s="1"/>
  <c r="D6" i="15"/>
  <c r="F6" i="15" s="1"/>
  <c r="E28" i="14"/>
  <c r="E27" i="14"/>
  <c r="E26" i="14"/>
  <c r="E24" i="14"/>
  <c r="E23" i="14"/>
  <c r="E20" i="14"/>
  <c r="D19" i="14"/>
  <c r="E13" i="14"/>
  <c r="E12" i="14"/>
  <c r="E11" i="14"/>
  <c r="E9" i="14"/>
  <c r="E8" i="14"/>
  <c r="E7" i="14"/>
  <c r="E6" i="14"/>
  <c r="D5" i="14"/>
  <c r="F97" i="15" l="1"/>
  <c r="C19" i="14"/>
  <c r="E19" i="14" s="1"/>
  <c r="E22" i="14"/>
  <c r="C5" i="14"/>
  <c r="E5" i="14" s="1"/>
  <c r="E10" i="14"/>
  <c r="F78" i="15"/>
  <c r="G78" i="15"/>
  <c r="G53" i="15"/>
  <c r="F53" i="15"/>
  <c r="G57" i="15"/>
  <c r="F57" i="15"/>
  <c r="G101" i="15"/>
  <c r="F101" i="15"/>
  <c r="F38" i="15"/>
  <c r="G38" i="15"/>
  <c r="G27" i="15"/>
  <c r="F27" i="15"/>
  <c r="F42" i="15"/>
  <c r="G42" i="15"/>
  <c r="D51" i="15"/>
  <c r="D34" i="15"/>
  <c r="F34" i="15" s="1"/>
  <c r="D18" i="15"/>
  <c r="F18" i="15" s="1"/>
  <c r="D30" i="15"/>
  <c r="F30" i="15" s="1"/>
  <c r="D26" i="15"/>
  <c r="D77" i="15"/>
  <c r="D37" i="15"/>
  <c r="D41" i="15"/>
  <c r="F41" i="15" s="1"/>
  <c r="D70" i="15"/>
  <c r="D100" i="15"/>
  <c r="D50" i="15" s="1"/>
  <c r="F37" i="15" l="1"/>
  <c r="G37" i="15"/>
  <c r="G26" i="15"/>
  <c r="F26" i="15"/>
  <c r="F100" i="15"/>
  <c r="G100" i="15"/>
  <c r="G51" i="15"/>
  <c r="F51" i="15"/>
  <c r="F70" i="15"/>
  <c r="G70" i="15"/>
  <c r="F77" i="15"/>
  <c r="G77" i="15"/>
  <c r="D5" i="15"/>
  <c r="G5" i="15" l="1"/>
  <c r="F5" i="15"/>
  <c r="F50" i="15"/>
  <c r="G50" i="15"/>
  <c r="H50" i="15"/>
</calcChain>
</file>

<file path=xl/comments1.xml><?xml version="1.0" encoding="utf-8"?>
<comments xmlns="http://schemas.openxmlformats.org/spreadsheetml/2006/main">
  <authors>
    <author>My PC</author>
  </authors>
  <commentList>
    <comment ref="G4" authorId="0" shapeId="0">
      <text>
        <r>
          <rPr>
            <b/>
            <sz val="9"/>
            <color indexed="81"/>
            <rFont val="Tahoma"/>
            <family val="2"/>
          </rPr>
          <t>(B-A)/A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25" authorId="0" shapeId="0">
      <text>
        <r>
          <rPr>
            <b/>
            <sz val="9"/>
            <color indexed="81"/>
            <rFont val="Tahoma"/>
            <family val="2"/>
          </rPr>
          <t>(B-A)/A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9" authorId="0" shapeId="0">
      <text>
        <r>
          <rPr>
            <b/>
            <sz val="9"/>
            <color indexed="81"/>
            <rFont val="Tahoma"/>
            <family val="2"/>
          </rPr>
          <t>(B-A)/A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69" authorId="0" shapeId="0">
      <text>
        <r>
          <rPr>
            <b/>
            <sz val="9"/>
            <color indexed="81"/>
            <rFont val="Tahoma"/>
            <family val="2"/>
          </rPr>
          <t>(B-A)/A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96" authorId="0" shapeId="0">
      <text>
        <r>
          <rPr>
            <b/>
            <sz val="9"/>
            <color indexed="81"/>
            <rFont val="Tahoma"/>
            <family val="2"/>
          </rPr>
          <t>(B-A)/A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<sst xmlns="http://schemas.openxmlformats.org/spreadsheetml/2006/main" count="262" uniqueCount="213">
  <si>
    <t>사회복지법인 무일복지재단</t>
    <phoneticPr fontId="4" type="noConversion"/>
  </si>
  <si>
    <t>세                  입</t>
    <phoneticPr fontId="4" type="noConversion"/>
  </si>
  <si>
    <t>관</t>
    <phoneticPr fontId="4" type="noConversion"/>
  </si>
  <si>
    <t>항</t>
    <phoneticPr fontId="4" type="noConversion"/>
  </si>
  <si>
    <t>증 감(B-A)</t>
    <phoneticPr fontId="4" type="noConversion"/>
  </si>
  <si>
    <t>총        계</t>
    <phoneticPr fontId="4" type="noConversion"/>
  </si>
  <si>
    <t>01재 산 수 입</t>
    <phoneticPr fontId="4" type="noConversion"/>
  </si>
  <si>
    <t>기본재산수입</t>
    <phoneticPr fontId="4" type="noConversion"/>
  </si>
  <si>
    <t>02사 업 수 입</t>
    <phoneticPr fontId="4" type="noConversion"/>
  </si>
  <si>
    <t>사업수입</t>
    <phoneticPr fontId="4" type="noConversion"/>
  </si>
  <si>
    <t>03과년도수입</t>
    <phoneticPr fontId="4" type="noConversion"/>
  </si>
  <si>
    <t>과년도 수입</t>
    <phoneticPr fontId="4" type="noConversion"/>
  </si>
  <si>
    <t>04보조금수입</t>
    <phoneticPr fontId="4" type="noConversion"/>
  </si>
  <si>
    <t>보조금 수입</t>
    <phoneticPr fontId="4" type="noConversion"/>
  </si>
  <si>
    <t>05후   원   금</t>
    <phoneticPr fontId="4" type="noConversion"/>
  </si>
  <si>
    <t>후원금수입</t>
    <phoneticPr fontId="4" type="noConversion"/>
  </si>
  <si>
    <t>06차   입   금</t>
    <phoneticPr fontId="4" type="noConversion"/>
  </si>
  <si>
    <t>차입금</t>
    <phoneticPr fontId="4" type="noConversion"/>
  </si>
  <si>
    <t>07전   입   금</t>
    <phoneticPr fontId="4" type="noConversion"/>
  </si>
  <si>
    <t>전입금</t>
    <phoneticPr fontId="4" type="noConversion"/>
  </si>
  <si>
    <t>08이   월   금</t>
    <phoneticPr fontId="4" type="noConversion"/>
  </si>
  <si>
    <t>이월금</t>
    <phoneticPr fontId="4" type="noConversion"/>
  </si>
  <si>
    <t>09잡   수   입</t>
    <phoneticPr fontId="4" type="noConversion"/>
  </si>
  <si>
    <t>잡수입</t>
    <phoneticPr fontId="4" type="noConversion"/>
  </si>
  <si>
    <t>세                    출</t>
    <phoneticPr fontId="4" type="noConversion"/>
  </si>
  <si>
    <t>총       계</t>
    <phoneticPr fontId="4" type="noConversion"/>
  </si>
  <si>
    <t>01사   무   비</t>
    <phoneticPr fontId="4" type="noConversion"/>
  </si>
  <si>
    <t>인건비</t>
    <phoneticPr fontId="4" type="noConversion"/>
  </si>
  <si>
    <t>업무추진비</t>
    <phoneticPr fontId="4" type="noConversion"/>
  </si>
  <si>
    <t>운영비</t>
    <phoneticPr fontId="4" type="noConversion"/>
  </si>
  <si>
    <t>02재산조성비</t>
    <phoneticPr fontId="4" type="noConversion"/>
  </si>
  <si>
    <t>시설비</t>
    <phoneticPr fontId="4" type="noConversion"/>
  </si>
  <si>
    <t>03사   업   비</t>
    <phoneticPr fontId="4" type="noConversion"/>
  </si>
  <si>
    <t>일반사업비</t>
    <phoneticPr fontId="4" type="noConversion"/>
  </si>
  <si>
    <t>04전   출   금</t>
    <phoneticPr fontId="4" type="noConversion"/>
  </si>
  <si>
    <t>전출금</t>
    <phoneticPr fontId="4" type="noConversion"/>
  </si>
  <si>
    <t>05과년도지출</t>
    <phoneticPr fontId="4" type="noConversion"/>
  </si>
  <si>
    <t>과년도지출</t>
    <phoneticPr fontId="4" type="noConversion"/>
  </si>
  <si>
    <t>06상   환   금</t>
    <phoneticPr fontId="4" type="noConversion"/>
  </si>
  <si>
    <t>상환금</t>
    <phoneticPr fontId="4" type="noConversion"/>
  </si>
  <si>
    <t>07잡   지   출</t>
    <phoneticPr fontId="4" type="noConversion"/>
  </si>
  <si>
    <t>잡지출</t>
    <phoneticPr fontId="4" type="noConversion"/>
  </si>
  <si>
    <t>08예   비   비</t>
    <phoneticPr fontId="4" type="noConversion"/>
  </si>
  <si>
    <t>예비비</t>
    <phoneticPr fontId="4" type="noConversion"/>
  </si>
  <si>
    <t xml:space="preserve"> 예  산  총  칙</t>
  </si>
  <si>
    <r>
      <rPr>
        <sz val="12"/>
        <rFont val="맑은 고딕"/>
        <family val="3"/>
        <charset val="129"/>
      </rPr>
      <t>3</t>
    </r>
    <r>
      <rPr>
        <sz val="12"/>
        <rFont val="돋움"/>
        <family val="3"/>
        <charset val="129"/>
      </rPr>
      <t>. 예산승인</t>
    </r>
    <r>
      <rPr>
        <sz val="12"/>
        <color indexed="8"/>
        <rFont val="맑은 고딕"/>
        <family val="3"/>
        <charset val="129"/>
      </rPr>
      <t xml:space="preserve"> 이후 발생된 후원금(지정후원금, 비지정후원금) 및 지정된 사업 보조금은 그  </t>
    </r>
    <phoneticPr fontId="4" type="noConversion"/>
  </si>
  <si>
    <t xml:space="preserve">    대로 시행할 수 있으며, 다음 이사회 때 예산에 반영한다.</t>
    <phoneticPr fontId="2" type="noConversion"/>
  </si>
  <si>
    <t xml:space="preserve">7. 보편적으로 발생하는 지출에 있어서는 세출예산에도 불구하고 초과 집행하고 차기 </t>
    <phoneticPr fontId="4" type="noConversion"/>
  </si>
  <si>
    <t xml:space="preserve">   이사회에서 추가경정예산을 승인 받을 수 있다.</t>
    <phoneticPr fontId="4" type="noConversion"/>
  </si>
  <si>
    <t xml:space="preserve">8. 세출예산에서 초과지출이 발생할 경우에 동일관 내의 목간전용으로 부족한 예산을  </t>
    <phoneticPr fontId="4" type="noConversion"/>
  </si>
  <si>
    <t xml:space="preserve">    집행 할 수가 있다.</t>
    <phoneticPr fontId="4" type="noConversion"/>
  </si>
  <si>
    <t>61 부채상환금</t>
    <phoneticPr fontId="4" type="noConversion"/>
  </si>
  <si>
    <t>■ 무일복지재단</t>
    <phoneticPr fontId="4" type="noConversion"/>
  </si>
  <si>
    <t xml:space="preserve">관 </t>
    <phoneticPr fontId="4" type="noConversion"/>
  </si>
  <si>
    <t xml:space="preserve">항 </t>
    <phoneticPr fontId="4" type="noConversion"/>
  </si>
  <si>
    <t>목</t>
    <phoneticPr fontId="4" type="noConversion"/>
  </si>
  <si>
    <t>산출근거</t>
    <phoneticPr fontId="4" type="noConversion"/>
  </si>
  <si>
    <t>총계</t>
    <phoneticPr fontId="4" type="noConversion"/>
  </si>
  <si>
    <t>01 재산수입</t>
    <phoneticPr fontId="4" type="noConversion"/>
  </si>
  <si>
    <t>11 기본재산수입</t>
    <phoneticPr fontId="4" type="noConversion"/>
  </si>
  <si>
    <t>111 임대료수입</t>
    <phoneticPr fontId="4" type="noConversion"/>
  </si>
  <si>
    <t>112 배당 및 이자수입</t>
    <phoneticPr fontId="4" type="noConversion"/>
  </si>
  <si>
    <t>113 재산매각수입</t>
    <phoneticPr fontId="4" type="noConversion"/>
  </si>
  <si>
    <t>114 기타수입</t>
    <phoneticPr fontId="4" type="noConversion"/>
  </si>
  <si>
    <t>02 사업수입</t>
    <phoneticPr fontId="4" type="noConversion"/>
  </si>
  <si>
    <t>21 사업수입</t>
    <phoneticPr fontId="4" type="noConversion"/>
  </si>
  <si>
    <t>211 사업수입</t>
    <phoneticPr fontId="4" type="noConversion"/>
  </si>
  <si>
    <t>03 과년도수입</t>
    <phoneticPr fontId="4" type="noConversion"/>
  </si>
  <si>
    <t>31 과년도수입</t>
    <phoneticPr fontId="4" type="noConversion"/>
  </si>
  <si>
    <t>311 과년도수입</t>
    <phoneticPr fontId="4" type="noConversion"/>
  </si>
  <si>
    <t>04 보조금수입</t>
    <phoneticPr fontId="4" type="noConversion"/>
  </si>
  <si>
    <t>41 보조금수입</t>
    <phoneticPr fontId="4" type="noConversion"/>
  </si>
  <si>
    <t>411 국고보조금</t>
    <phoneticPr fontId="4" type="noConversion"/>
  </si>
  <si>
    <t>412 시.도보조금</t>
    <phoneticPr fontId="4" type="noConversion"/>
  </si>
  <si>
    <t>413 시.군.구보조금</t>
    <phoneticPr fontId="4" type="noConversion"/>
  </si>
  <si>
    <t>414 기타보조금</t>
    <phoneticPr fontId="4" type="noConversion"/>
  </si>
  <si>
    <t>05 후원금수입</t>
    <phoneticPr fontId="4" type="noConversion"/>
  </si>
  <si>
    <t>51 후원금수입</t>
    <phoneticPr fontId="4" type="noConversion"/>
  </si>
  <si>
    <t>511 지정후원금수입</t>
    <phoneticPr fontId="2" type="noConversion"/>
  </si>
  <si>
    <t xml:space="preserve">일반후원금 및 모금후원금 </t>
    <phoneticPr fontId="4" type="noConversion"/>
  </si>
  <si>
    <t>06 차입금</t>
    <phoneticPr fontId="4" type="noConversion"/>
  </si>
  <si>
    <t>61 차입금</t>
    <phoneticPr fontId="4" type="noConversion"/>
  </si>
  <si>
    <t>611 금융기관차입금</t>
    <phoneticPr fontId="4" type="noConversion"/>
  </si>
  <si>
    <t>612 기타차입금</t>
    <phoneticPr fontId="4" type="noConversion"/>
  </si>
  <si>
    <t>07 전입금</t>
    <phoneticPr fontId="4" type="noConversion"/>
  </si>
  <si>
    <t>71 전입금</t>
    <phoneticPr fontId="4" type="noConversion"/>
  </si>
  <si>
    <t>711 시설회계전입금</t>
    <phoneticPr fontId="4" type="noConversion"/>
  </si>
  <si>
    <t xml:space="preserve">08 이월금 </t>
    <phoneticPr fontId="4" type="noConversion"/>
  </si>
  <si>
    <t xml:space="preserve">81 이월금 </t>
    <phoneticPr fontId="4" type="noConversion"/>
  </si>
  <si>
    <t>811 전년도이월금</t>
    <phoneticPr fontId="4" type="noConversion"/>
  </si>
  <si>
    <t>812 전년도이월금(후원금)</t>
    <phoneticPr fontId="4" type="noConversion"/>
  </si>
  <si>
    <t>09 잡수입</t>
    <phoneticPr fontId="4" type="noConversion"/>
  </si>
  <si>
    <t>91 잡수입</t>
    <phoneticPr fontId="4" type="noConversion"/>
  </si>
  <si>
    <t>911 불용품매각대</t>
    <phoneticPr fontId="4" type="noConversion"/>
  </si>
  <si>
    <t>912 기타예금이자</t>
    <phoneticPr fontId="4" type="noConversion"/>
  </si>
  <si>
    <t>통장이자수입</t>
    <phoneticPr fontId="4" type="noConversion"/>
  </si>
  <si>
    <t>913 기타잡수입</t>
    <phoneticPr fontId="4" type="noConversion"/>
  </si>
  <si>
    <t>01 사무비</t>
    <phoneticPr fontId="4" type="noConversion"/>
  </si>
  <si>
    <t>11 인건비</t>
    <phoneticPr fontId="4" type="noConversion"/>
  </si>
  <si>
    <t>12 업무추진비</t>
    <phoneticPr fontId="4" type="noConversion"/>
  </si>
  <si>
    <t>121 기관운영비</t>
    <phoneticPr fontId="4" type="noConversion"/>
  </si>
  <si>
    <t>122 직책보조비</t>
    <phoneticPr fontId="4" type="noConversion"/>
  </si>
  <si>
    <t>123 회의비</t>
    <phoneticPr fontId="4" type="noConversion"/>
  </si>
  <si>
    <t>13 운영비</t>
    <phoneticPr fontId="4" type="noConversion"/>
  </si>
  <si>
    <t>131 여비</t>
    <phoneticPr fontId="4" type="noConversion"/>
  </si>
  <si>
    <t>각종 수수료</t>
    <phoneticPr fontId="4" type="noConversion"/>
  </si>
  <si>
    <t>133 공공요금</t>
    <phoneticPr fontId="4" type="noConversion"/>
  </si>
  <si>
    <t>134 제세공과금</t>
    <phoneticPr fontId="4" type="noConversion"/>
  </si>
  <si>
    <t>135 차량비</t>
    <phoneticPr fontId="4" type="noConversion"/>
  </si>
  <si>
    <t>02 재산조성비</t>
    <phoneticPr fontId="4" type="noConversion"/>
  </si>
  <si>
    <t>21 시설비</t>
    <phoneticPr fontId="4" type="noConversion"/>
  </si>
  <si>
    <t>211 시설비</t>
    <phoneticPr fontId="4" type="noConversion"/>
  </si>
  <si>
    <t>212 자산취득비</t>
    <phoneticPr fontId="4" type="noConversion"/>
  </si>
  <si>
    <t>213 시설장비유지비</t>
    <phoneticPr fontId="4" type="noConversion"/>
  </si>
  <si>
    <t>시설 보수공사 등</t>
    <phoneticPr fontId="2" type="noConversion"/>
  </si>
  <si>
    <t>03 사업비</t>
    <phoneticPr fontId="4" type="noConversion"/>
  </si>
  <si>
    <t>31 일반사업비</t>
    <phoneticPr fontId="4" type="noConversion"/>
  </si>
  <si>
    <t>311 무의탁무료급식</t>
    <phoneticPr fontId="4" type="noConversion"/>
  </si>
  <si>
    <t>312 자원봉사자관리</t>
    <phoneticPr fontId="4" type="noConversion"/>
  </si>
  <si>
    <t>자원봉사자 교육 및 관리 등</t>
    <phoneticPr fontId="4" type="noConversion"/>
  </si>
  <si>
    <t>314 홍보계몽사업</t>
    <phoneticPr fontId="4" type="noConversion"/>
  </si>
  <si>
    <t>316 직원교육및연수</t>
    <phoneticPr fontId="4" type="noConversion"/>
  </si>
  <si>
    <t>317 기타사업비</t>
    <phoneticPr fontId="4" type="noConversion"/>
  </si>
  <si>
    <t>지역사회연계사업 등</t>
    <phoneticPr fontId="2" type="noConversion"/>
  </si>
  <si>
    <t>04 전출금</t>
    <phoneticPr fontId="4" type="noConversion"/>
  </si>
  <si>
    <t>41 전출금</t>
    <phoneticPr fontId="4" type="noConversion"/>
  </si>
  <si>
    <t>411 시설전출금</t>
    <phoneticPr fontId="4" type="noConversion"/>
  </si>
  <si>
    <t>412 무량수전시설전출금(후원금)</t>
    <phoneticPr fontId="4" type="noConversion"/>
  </si>
  <si>
    <t>413 참좋은노인복지센터시설전출금(후원금)</t>
    <phoneticPr fontId="4" type="noConversion"/>
  </si>
  <si>
    <t>414 지역아동센터시설전출금(후원금)</t>
    <phoneticPr fontId="4" type="noConversion"/>
  </si>
  <si>
    <t>415 참좋은우리집시설전출금(후원금)</t>
    <phoneticPr fontId="4" type="noConversion"/>
  </si>
  <si>
    <t>416 참좋은기억학교 시설전출금(후원금)</t>
    <phoneticPr fontId="4" type="noConversion"/>
  </si>
  <si>
    <t>418참좋은주간보호센터시설전출금(후원금)</t>
    <phoneticPr fontId="4" type="noConversion"/>
  </si>
  <si>
    <t>51과년도지출</t>
    <phoneticPr fontId="4" type="noConversion"/>
  </si>
  <si>
    <t>511과년도지출</t>
    <phoneticPr fontId="4" type="noConversion"/>
  </si>
  <si>
    <t>06 상환금</t>
    <phoneticPr fontId="4" type="noConversion"/>
  </si>
  <si>
    <t>611 원금상환금</t>
    <phoneticPr fontId="4" type="noConversion"/>
  </si>
  <si>
    <t>612 이자지급금</t>
    <phoneticPr fontId="4" type="noConversion"/>
  </si>
  <si>
    <t>07 잡지출</t>
    <phoneticPr fontId="4" type="noConversion"/>
  </si>
  <si>
    <t>71 잡지출</t>
    <phoneticPr fontId="4" type="noConversion"/>
  </si>
  <si>
    <t>08 예비비</t>
    <phoneticPr fontId="4" type="noConversion"/>
  </si>
  <si>
    <t>81 예비비</t>
    <phoneticPr fontId="4" type="noConversion"/>
  </si>
  <si>
    <t>811 예비비</t>
    <phoneticPr fontId="4" type="noConversion"/>
  </si>
  <si>
    <t>417참좋은어린이집전출금(후원금)</t>
    <phoneticPr fontId="4" type="noConversion"/>
  </si>
  <si>
    <t>인건비 및 운영비</t>
    <phoneticPr fontId="2" type="noConversion"/>
  </si>
  <si>
    <t>1) 세입예산 내역</t>
    <phoneticPr fontId="2" type="noConversion"/>
  </si>
  <si>
    <t>2) 세출예산 내역</t>
    <phoneticPr fontId="2" type="noConversion"/>
  </si>
  <si>
    <t>419대명사회복지관</t>
    <phoneticPr fontId="4" type="noConversion"/>
  </si>
  <si>
    <t>4. 본 예산은 사회복지법인 재무회계규칙 제 2장 예산과 결산에 의거 편성하며 집행한다.</t>
    <phoneticPr fontId="4" type="noConversion"/>
  </si>
  <si>
    <t>5. 보조금, 후원금등의 세입이 감소할 경우 기존사업을 축소 할 수 있다.</t>
    <phoneticPr fontId="4" type="noConversion"/>
  </si>
  <si>
    <t>6. 국시비 보조금, 후원금등의 세입이 증가 할 경우 세입세출 예산을 초과 할 수 있다.</t>
    <phoneticPr fontId="4" type="noConversion"/>
  </si>
  <si>
    <t>증감(B-A)</t>
    <phoneticPr fontId="4" type="noConversion"/>
  </si>
  <si>
    <t>액수</t>
    <phoneticPr fontId="4" type="noConversion"/>
  </si>
  <si>
    <t>%</t>
    <phoneticPr fontId="4" type="noConversion"/>
  </si>
  <si>
    <t>지정위탁금 250만*12개월</t>
    <phoneticPr fontId="2" type="noConversion"/>
  </si>
  <si>
    <t>512 비지정후원금수입</t>
    <phoneticPr fontId="4" type="noConversion"/>
  </si>
  <si>
    <t>132 수용비및수수료</t>
    <phoneticPr fontId="4" type="noConversion"/>
  </si>
  <si>
    <t xml:space="preserve">     (단위 : 원)</t>
    <phoneticPr fontId="4" type="noConversion"/>
  </si>
  <si>
    <t xml:space="preserve">                (단위 : 원)</t>
    <phoneticPr fontId="4" type="noConversion"/>
  </si>
  <si>
    <t>(단위 : 원)</t>
    <phoneticPr fontId="2" type="noConversion"/>
  </si>
  <si>
    <t>(단위:원)</t>
    <phoneticPr fontId="4" type="noConversion"/>
  </si>
  <si>
    <t>항 목</t>
    <phoneticPr fontId="4" type="noConversion"/>
  </si>
  <si>
    <t>○ 세출의 주요내용</t>
    <phoneticPr fontId="4" type="noConversion"/>
  </si>
  <si>
    <t>○ 세입의 주요내용</t>
    <phoneticPr fontId="4" type="noConversion"/>
  </si>
  <si>
    <t>(단위:원)</t>
    <phoneticPr fontId="4" type="noConversion"/>
  </si>
  <si>
    <t>511 지정후원금</t>
    <phoneticPr fontId="2" type="noConversion"/>
  </si>
  <si>
    <t>■ 시설명 : 사회복지법인 무일복지재단</t>
    <phoneticPr fontId="4" type="noConversion"/>
  </si>
  <si>
    <t>31 일반사업비</t>
    <phoneticPr fontId="4" type="noConversion"/>
  </si>
  <si>
    <t>311 무의탁무료급식</t>
    <phoneticPr fontId="4" type="noConversion"/>
  </si>
  <si>
    <t>81 예비비</t>
    <phoneticPr fontId="4" type="noConversion"/>
  </si>
  <si>
    <t>811 예비비</t>
    <phoneticPr fontId="4" type="noConversion"/>
  </si>
  <si>
    <t>산하시설 및 유관기관 종사자 경조사 화환</t>
    <phoneticPr fontId="2" type="noConversion"/>
  </si>
  <si>
    <t>차량구입 할부금 570,870원×12월
기타 149,560원</t>
    <phoneticPr fontId="2" type="noConversion"/>
  </si>
  <si>
    <t xml:space="preserve">관리자 연수 및 세미나 참석 </t>
    <phoneticPr fontId="2" type="noConversion"/>
  </si>
  <si>
    <t>91 잡수입</t>
    <phoneticPr fontId="2" type="noConversion"/>
  </si>
  <si>
    <t>41 전출금</t>
    <phoneticPr fontId="2" type="noConversion"/>
  </si>
  <si>
    <t>711 잡지출</t>
    <phoneticPr fontId="4" type="noConversion"/>
  </si>
  <si>
    <t>812 반환금</t>
    <phoneticPr fontId="4" type="noConversion"/>
  </si>
  <si>
    <t xml:space="preserve">2019.   11.  </t>
    <phoneticPr fontId="4" type="noConversion"/>
  </si>
  <si>
    <t xml:space="preserve">         2020년 무일복지재단
         최초예산 세입·세출 예산(안)</t>
    <phoneticPr fontId="4" type="noConversion"/>
  </si>
  <si>
    <t>1. 무일복지재단 2020년도 최초예산 세입,세출예산은 다음과 같다.</t>
    <phoneticPr fontId="4" type="noConversion"/>
  </si>
  <si>
    <t>1. 2020년 최초예산 세입·세출예산(안) 총괄내역서</t>
    <phoneticPr fontId="4" type="noConversion"/>
  </si>
  <si>
    <t>수자타 상,하반기 천오백씩</t>
    <phoneticPr fontId="2" type="noConversion"/>
  </si>
  <si>
    <t>2019년 
결산추경(A)</t>
    <phoneticPr fontId="2" type="noConversion"/>
  </si>
  <si>
    <t>2020년
최초예산(B)</t>
    <phoneticPr fontId="2" type="noConversion"/>
  </si>
  <si>
    <t>이월금(대명)     72,621,680
이월금(수자타) 117,590,156
이월금(후원금)  31,115,326
이월금(운영비)    1,322,838</t>
    <phoneticPr fontId="2" type="noConversion"/>
  </si>
  <si>
    <t xml:space="preserve">기타 </t>
    <phoneticPr fontId="2" type="noConversion"/>
  </si>
  <si>
    <t>2019년
결산추경(A)</t>
    <phoneticPr fontId="38" type="noConversion"/>
  </si>
  <si>
    <t>2020년
최초예산(B)</t>
    <phoneticPr fontId="4" type="noConversion"/>
  </si>
  <si>
    <r>
      <t>2. 세입.세출 예산 총액은</t>
    </r>
    <r>
      <rPr>
        <b/>
        <u/>
        <sz val="12"/>
        <rFont val="돋움"/>
        <family val="3"/>
        <charset val="129"/>
      </rPr>
      <t xml:space="preserve"> 353,750,000원 </t>
    </r>
    <r>
      <rPr>
        <sz val="12"/>
        <rFont val="돋움"/>
        <family val="3"/>
        <charset val="129"/>
      </rPr>
      <t>으로한다.</t>
    </r>
    <phoneticPr fontId="4" type="noConversion"/>
  </si>
  <si>
    <t>수자타 지원감소로 인한 감액</t>
    <phoneticPr fontId="4" type="noConversion"/>
  </si>
  <si>
    <t>81 이월금</t>
    <phoneticPr fontId="4" type="noConversion"/>
  </si>
  <si>
    <t>812 전년도이월금(후원금)</t>
    <phoneticPr fontId="2" type="noConversion"/>
  </si>
  <si>
    <t>예비비 증가로 인한 이월금 증액 예상</t>
    <phoneticPr fontId="4" type="noConversion"/>
  </si>
  <si>
    <t>913 기타잡수입</t>
    <phoneticPr fontId="2" type="noConversion"/>
  </si>
  <si>
    <t>불용품 감소로 인한 잡수입 감소</t>
    <phoneticPr fontId="2" type="noConversion"/>
  </si>
  <si>
    <t>400,000원*52주
경로잔치 10,000,000원</t>
    <phoneticPr fontId="4" type="noConversion"/>
  </si>
  <si>
    <t>경로잔치 비용 첨부로 인한 증액</t>
    <phoneticPr fontId="4" type="noConversion"/>
  </si>
  <si>
    <t>414 지역아동센터시설전출금</t>
    <phoneticPr fontId="4" type="noConversion"/>
  </si>
  <si>
    <t>415 참좋은우리집
전출금</t>
    <phoneticPr fontId="4" type="noConversion"/>
  </si>
  <si>
    <t>BUD 직접 후원으로 인한 전출금 감액</t>
    <phoneticPr fontId="2" type="noConversion"/>
  </si>
  <si>
    <t>BUD 직접 후원으로 인한 전출금 감액</t>
    <phoneticPr fontId="2" type="noConversion"/>
  </si>
  <si>
    <t>이월금(대명)     42,621,680     이월금(수자타) 147,590,156     
이월금(후원금)  29,315,326     이월금(운영비)    1,422,838</t>
    <phoneticPr fontId="2" type="noConversion"/>
  </si>
  <si>
    <t>2019년
결산추경(A)</t>
    <phoneticPr fontId="38" type="noConversion"/>
  </si>
  <si>
    <t>2020년
최초예산(B)</t>
    <phoneticPr fontId="4" type="noConversion"/>
  </si>
  <si>
    <t>이월금(대명)      42,621,680
이월금(수자타)  147,590,156
이월금(후원금)   29,315,326
이월금(운영비)    1,422,838</t>
    <phoneticPr fontId="2" type="noConversion"/>
  </si>
  <si>
    <t>결산추경(A)</t>
    <phoneticPr fontId="4" type="noConversion"/>
  </si>
  <si>
    <t>최초예산(B)</t>
    <phoneticPr fontId="4" type="noConversion"/>
  </si>
  <si>
    <t>결산추경(A)</t>
    <phoneticPr fontId="4" type="noConversion"/>
  </si>
  <si>
    <t>법인협회비 50,000원×12월(중앙)
법인협회비 400,000원×1년(대구)
CMS 및 신원보증보험료  200,000원</t>
    <phoneticPr fontId="4" type="noConversion"/>
  </si>
  <si>
    <t>2019년 무일복지재단 최초예산 세입.세출예산(안) 증감사유</t>
    <phoneticPr fontId="4" type="noConversion"/>
  </si>
  <si>
    <t>912 기타예금이자</t>
    <phoneticPr fontId="2" type="noConversion"/>
  </si>
  <si>
    <t>예금이자 수입 감소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</si>
</sst>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43" formatCode="_-* #,##0.00_-;\-* #,##0.00_-;_-* &quot;-&quot;??_-;_-@_-"/>
  </numFmts>
  <fonts count="3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4"/>
      <name val="돋움"/>
      <family val="3"/>
      <charset val="129"/>
    </font>
    <font>
      <b/>
      <sz val="20"/>
      <name val="바탕"/>
      <family val="1"/>
      <charset val="129"/>
    </font>
    <font>
      <b/>
      <sz val="14"/>
      <name val="바탕"/>
      <family val="1"/>
      <charset val="129"/>
    </font>
    <font>
      <sz val="11"/>
      <name val="바탕"/>
      <family val="1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12"/>
      <name val="돋움"/>
      <family val="3"/>
      <charset val="129"/>
    </font>
    <font>
      <b/>
      <u/>
      <sz val="12"/>
      <name val="돋움"/>
      <family val="3"/>
      <charset val="129"/>
    </font>
    <font>
      <sz val="12"/>
      <name val="맑은 고딕"/>
      <family val="3"/>
      <charset val="129"/>
    </font>
    <font>
      <sz val="12"/>
      <color indexed="8"/>
      <name val="맑은 고딕"/>
      <family val="3"/>
      <charset val="129"/>
    </font>
    <font>
      <sz val="14"/>
      <name val="(한)표구체"/>
      <family val="1"/>
      <charset val="129"/>
    </font>
    <font>
      <sz val="24"/>
      <name val="Asia센스고딕M"/>
      <family val="3"/>
      <charset val="129"/>
    </font>
    <font>
      <b/>
      <sz val="24"/>
      <name val="(한)표구체"/>
      <family val="1"/>
      <charset val="129"/>
    </font>
    <font>
      <sz val="11"/>
      <color theme="1"/>
      <name val="맑은 고딕"/>
      <family val="3"/>
      <charset val="129"/>
      <scheme val="minor"/>
    </font>
    <font>
      <sz val="9"/>
      <name val="굴림"/>
      <family val="3"/>
      <charset val="129"/>
    </font>
    <font>
      <sz val="11"/>
      <name val="굴림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name val="굴림"/>
      <family val="3"/>
      <charset val="129"/>
    </font>
    <font>
      <b/>
      <sz val="25"/>
      <name val="돋움"/>
      <family val="3"/>
      <charset val="129"/>
    </font>
    <font>
      <sz val="20"/>
      <name val="돋움"/>
      <family val="3"/>
      <charset val="129"/>
    </font>
    <font>
      <sz val="12"/>
      <color theme="1"/>
      <name val="돋움"/>
      <family val="3"/>
      <charset val="129"/>
    </font>
    <font>
      <b/>
      <sz val="16"/>
      <name val="굴림"/>
      <family val="3"/>
      <charset val="129"/>
    </font>
    <font>
      <sz val="8"/>
      <name val="굴림"/>
      <family val="3"/>
      <charset val="129"/>
    </font>
    <font>
      <b/>
      <sz val="9"/>
      <color indexed="8"/>
      <name val="굴림"/>
      <family val="3"/>
      <charset val="129"/>
    </font>
    <font>
      <sz val="9"/>
      <color indexed="8"/>
      <name val="굴림"/>
      <family val="3"/>
      <charset val="129"/>
    </font>
    <font>
      <b/>
      <sz val="16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b/>
      <sz val="9"/>
      <color theme="1"/>
      <name val="굴림"/>
      <family val="3"/>
      <charset val="129"/>
    </font>
    <font>
      <b/>
      <sz val="14"/>
      <name val="굴림"/>
      <family val="3"/>
      <charset val="129"/>
    </font>
    <font>
      <sz val="8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/>
    <xf numFmtId="0" fontId="5" fillId="0" borderId="0">
      <alignment vertical="center"/>
    </xf>
    <xf numFmtId="0" fontId="20" fillId="0" borderId="0">
      <alignment vertical="center"/>
    </xf>
  </cellStyleXfs>
  <cellXfs count="227">
    <xf numFmtId="0" fontId="0" fillId="0" borderId="0" xfId="0">
      <alignment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right" vertical="top"/>
    </xf>
    <xf numFmtId="0" fontId="7" fillId="0" borderId="0" xfId="0" applyFont="1" applyAlignment="1">
      <alignment vertical="center"/>
    </xf>
    <xf numFmtId="0" fontId="9" fillId="0" borderId="0" xfId="0" applyFont="1">
      <alignment vertical="center"/>
    </xf>
    <xf numFmtId="0" fontId="10" fillId="0" borderId="0" xfId="2" applyFont="1" applyAlignment="1">
      <alignment horizontal="center" vertical="center"/>
    </xf>
    <xf numFmtId="0" fontId="5" fillId="0" borderId="0" xfId="2">
      <alignment vertical="center"/>
    </xf>
    <xf numFmtId="0" fontId="4" fillId="0" borderId="0" xfId="2" applyFont="1">
      <alignment vertical="center"/>
    </xf>
    <xf numFmtId="41" fontId="12" fillId="0" borderId="0" xfId="2" applyNumberFormat="1" applyFont="1" applyBorder="1">
      <alignment vertical="center"/>
    </xf>
    <xf numFmtId="41" fontId="11" fillId="0" borderId="0" xfId="2" applyNumberFormat="1" applyFont="1" applyBorder="1">
      <alignment vertical="center"/>
    </xf>
    <xf numFmtId="0" fontId="13" fillId="0" borderId="0" xfId="4" applyFont="1"/>
    <xf numFmtId="0" fontId="5" fillId="0" borderId="0" xfId="4"/>
    <xf numFmtId="0" fontId="5" fillId="0" borderId="0" xfId="5">
      <alignment vertical="center"/>
    </xf>
    <xf numFmtId="0" fontId="5" fillId="0" borderId="0" xfId="4" applyFont="1" applyAlignment="1">
      <alignment vertical="center"/>
    </xf>
    <xf numFmtId="0" fontId="5" fillId="0" borderId="0" xfId="5" applyFont="1" applyAlignment="1">
      <alignment vertical="center"/>
    </xf>
    <xf numFmtId="0" fontId="13" fillId="0" borderId="0" xfId="0" applyFont="1" applyAlignment="1">
      <alignment vertical="center" wrapText="1"/>
    </xf>
    <xf numFmtId="0" fontId="5" fillId="0" borderId="0" xfId="5" applyAlignment="1">
      <alignment horizontal="center" vertical="center"/>
    </xf>
    <xf numFmtId="0" fontId="13" fillId="0" borderId="0" xfId="4" applyFont="1" applyBorder="1" applyAlignment="1">
      <alignment horizontal="left" vertical="center" wrapText="1" shrinkToFit="1"/>
    </xf>
    <xf numFmtId="0" fontId="13" fillId="0" borderId="0" xfId="0" applyFont="1" applyAlignment="1">
      <alignment horizontal="left" vertical="center" wrapText="1"/>
    </xf>
    <xf numFmtId="0" fontId="13" fillId="0" borderId="0" xfId="4" applyFont="1" applyAlignment="1">
      <alignment vertical="center" wrapText="1"/>
    </xf>
    <xf numFmtId="0" fontId="1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3" fontId="21" fillId="0" borderId="0" xfId="0" applyNumberFormat="1" applyFont="1" applyAlignment="1">
      <alignment horizontal="right" vertical="center"/>
    </xf>
    <xf numFmtId="43" fontId="21" fillId="0" borderId="0" xfId="0" applyNumberFormat="1" applyFont="1" applyAlignment="1">
      <alignment horizontal="right" vertical="center"/>
    </xf>
    <xf numFmtId="3" fontId="21" fillId="0" borderId="10" xfId="0" applyNumberFormat="1" applyFont="1" applyBorder="1" applyAlignment="1">
      <alignment horizontal="center" vertical="center"/>
    </xf>
    <xf numFmtId="3" fontId="21" fillId="0" borderId="41" xfId="0" applyNumberFormat="1" applyFont="1" applyBorder="1" applyAlignment="1">
      <alignment horizontal="right" vertical="center"/>
    </xf>
    <xf numFmtId="43" fontId="21" fillId="0" borderId="42" xfId="0" applyNumberFormat="1" applyFont="1" applyBorder="1" applyAlignment="1">
      <alignment horizontal="right" vertical="center"/>
    </xf>
    <xf numFmtId="3" fontId="21" fillId="0" borderId="15" xfId="0" applyNumberFormat="1" applyFont="1" applyBorder="1" applyAlignment="1">
      <alignment horizontal="right" vertical="center"/>
    </xf>
    <xf numFmtId="43" fontId="21" fillId="0" borderId="7" xfId="0" applyNumberFormat="1" applyFont="1" applyBorder="1" applyAlignment="1">
      <alignment horizontal="right" vertical="center"/>
    </xf>
    <xf numFmtId="3" fontId="21" fillId="0" borderId="7" xfId="0" applyNumberFormat="1" applyFont="1" applyBorder="1" applyAlignment="1">
      <alignment horizontal="right" vertical="center"/>
    </xf>
    <xf numFmtId="3" fontId="21" fillId="0" borderId="17" xfId="0" applyNumberFormat="1" applyFont="1" applyBorder="1" applyAlignment="1">
      <alignment horizontal="right" vertical="center"/>
    </xf>
    <xf numFmtId="3" fontId="21" fillId="0" borderId="31" xfId="0" applyNumberFormat="1" applyFont="1" applyBorder="1" applyAlignment="1">
      <alignment horizontal="right" vertical="center"/>
    </xf>
    <xf numFmtId="3" fontId="21" fillId="0" borderId="25" xfId="0" applyNumberFormat="1" applyFont="1" applyBorder="1" applyAlignment="1">
      <alignment horizontal="right" vertical="center"/>
    </xf>
    <xf numFmtId="3" fontId="21" fillId="0" borderId="0" xfId="0" applyNumberFormat="1" applyFont="1" applyBorder="1" applyAlignment="1">
      <alignment horizontal="right" vertical="center"/>
    </xf>
    <xf numFmtId="43" fontId="21" fillId="0" borderId="10" xfId="0" applyNumberFormat="1" applyFont="1" applyBorder="1" applyAlignment="1">
      <alignment horizontal="right" vertical="center"/>
    </xf>
    <xf numFmtId="3" fontId="21" fillId="0" borderId="35" xfId="0" applyNumberFormat="1" applyFont="1" applyBorder="1" applyAlignment="1">
      <alignment horizontal="right" vertical="center"/>
    </xf>
    <xf numFmtId="3" fontId="21" fillId="0" borderId="22" xfId="0" applyNumberFormat="1" applyFont="1" applyBorder="1" applyAlignment="1">
      <alignment horizontal="right" vertical="center"/>
    </xf>
    <xf numFmtId="3" fontId="21" fillId="0" borderId="22" xfId="0" quotePrefix="1" applyNumberFormat="1" applyFont="1" applyBorder="1" applyAlignment="1">
      <alignment horizontal="right" vertical="center"/>
    </xf>
    <xf numFmtId="43" fontId="21" fillId="0" borderId="0" xfId="0" applyNumberFormat="1" applyFont="1" applyBorder="1" applyAlignment="1">
      <alignment horizontal="right" vertical="center"/>
    </xf>
    <xf numFmtId="0" fontId="22" fillId="0" borderId="0" xfId="0" applyFont="1">
      <alignment vertical="center"/>
    </xf>
    <xf numFmtId="43" fontId="22" fillId="0" borderId="0" xfId="0" applyNumberFormat="1" applyFont="1">
      <alignment vertical="center"/>
    </xf>
    <xf numFmtId="43" fontId="21" fillId="0" borderId="10" xfId="0" applyNumberFormat="1" applyFont="1" applyBorder="1" applyAlignment="1">
      <alignment horizontal="center" vertical="center"/>
    </xf>
    <xf numFmtId="3" fontId="21" fillId="0" borderId="15" xfId="0" quotePrefix="1" applyNumberFormat="1" applyFont="1" applyBorder="1" applyAlignment="1">
      <alignment horizontal="right" vertical="center"/>
    </xf>
    <xf numFmtId="43" fontId="21" fillId="0" borderId="15" xfId="0" applyNumberFormat="1" applyFont="1" applyBorder="1" applyAlignment="1">
      <alignment horizontal="right" vertical="center"/>
    </xf>
    <xf numFmtId="3" fontId="21" fillId="0" borderId="40" xfId="0" applyNumberFormat="1" applyFont="1" applyBorder="1" applyAlignment="1">
      <alignment horizontal="right" vertical="center"/>
    </xf>
    <xf numFmtId="43" fontId="21" fillId="0" borderId="17" xfId="0" applyNumberFormat="1" applyFont="1" applyBorder="1" applyAlignment="1">
      <alignment horizontal="right" vertical="center"/>
    </xf>
    <xf numFmtId="3" fontId="21" fillId="0" borderId="10" xfId="0" applyNumberFormat="1" applyFont="1" applyBorder="1" applyAlignment="1">
      <alignment horizontal="right" vertical="center"/>
    </xf>
    <xf numFmtId="3" fontId="25" fillId="0" borderId="25" xfId="0" applyNumberFormat="1" applyFont="1" applyBorder="1" applyAlignment="1">
      <alignment horizontal="right" vertical="center"/>
    </xf>
    <xf numFmtId="43" fontId="25" fillId="0" borderId="7" xfId="0" applyNumberFormat="1" applyFont="1" applyBorder="1" applyAlignment="1">
      <alignment horizontal="right" vertical="center"/>
    </xf>
    <xf numFmtId="3" fontId="25" fillId="0" borderId="22" xfId="0" applyNumberFormat="1" applyFont="1" applyBorder="1" applyAlignment="1">
      <alignment horizontal="right" vertical="center"/>
    </xf>
    <xf numFmtId="3" fontId="25" fillId="0" borderId="0" xfId="0" quotePrefix="1" applyNumberFormat="1" applyFont="1" applyBorder="1" applyAlignment="1">
      <alignment horizontal="right" vertical="center"/>
    </xf>
    <xf numFmtId="43" fontId="25" fillId="0" borderId="17" xfId="0" applyNumberFormat="1" applyFont="1" applyBorder="1" applyAlignment="1">
      <alignment horizontal="right" vertical="center"/>
    </xf>
    <xf numFmtId="3" fontId="25" fillId="0" borderId="22" xfId="0" quotePrefix="1" applyNumberFormat="1" applyFont="1" applyBorder="1" applyAlignment="1">
      <alignment horizontal="right" vertical="center"/>
    </xf>
    <xf numFmtId="43" fontId="21" fillId="0" borderId="7" xfId="0" applyNumberFormat="1" applyFont="1" applyBorder="1" applyAlignment="1">
      <alignment vertical="center"/>
    </xf>
    <xf numFmtId="3" fontId="25" fillId="0" borderId="7" xfId="0" quotePrefix="1" applyNumberFormat="1" applyFont="1" applyBorder="1" applyAlignment="1">
      <alignment horizontal="right" vertical="center"/>
    </xf>
    <xf numFmtId="0" fontId="30" fillId="0" borderId="0" xfId="2" applyFont="1">
      <alignment vertical="center"/>
    </xf>
    <xf numFmtId="0" fontId="21" fillId="0" borderId="0" xfId="2" applyFont="1">
      <alignment vertical="center"/>
    </xf>
    <xf numFmtId="0" fontId="25" fillId="0" borderId="0" xfId="2" applyFont="1" applyAlignment="1">
      <alignment horizontal="center" vertical="center"/>
    </xf>
    <xf numFmtId="0" fontId="25" fillId="0" borderId="0" xfId="2" applyFont="1" applyAlignment="1">
      <alignment horizontal="right" vertical="center"/>
    </xf>
    <xf numFmtId="0" fontId="25" fillId="0" borderId="2" xfId="2" applyFont="1" applyBorder="1" applyAlignment="1">
      <alignment horizontal="center" vertical="center"/>
    </xf>
    <xf numFmtId="0" fontId="25" fillId="0" borderId="2" xfId="2" applyFont="1" applyBorder="1" applyAlignment="1">
      <alignment horizontal="center" vertical="center" shrinkToFit="1"/>
    </xf>
    <xf numFmtId="3" fontId="21" fillId="0" borderId="3" xfId="2" applyNumberFormat="1" applyFont="1" applyBorder="1" applyAlignment="1">
      <alignment horizontal="center" vertical="center"/>
    </xf>
    <xf numFmtId="3" fontId="21" fillId="0" borderId="4" xfId="2" applyNumberFormat="1" applyFont="1" applyBorder="1" applyAlignment="1">
      <alignment horizontal="center" vertical="center"/>
    </xf>
    <xf numFmtId="3" fontId="31" fillId="0" borderId="4" xfId="2" applyNumberFormat="1" applyFont="1" applyBorder="1" applyAlignment="1">
      <alignment horizontal="right" vertical="center"/>
    </xf>
    <xf numFmtId="3" fontId="31" fillId="0" borderId="5" xfId="2" applyNumberFormat="1" applyFont="1" applyBorder="1" applyAlignment="1">
      <alignment vertical="center"/>
    </xf>
    <xf numFmtId="3" fontId="21" fillId="0" borderId="6" xfId="2" applyNumberFormat="1" applyFont="1" applyBorder="1" applyAlignment="1">
      <alignment horizontal="center" vertical="center"/>
    </xf>
    <xf numFmtId="3" fontId="21" fillId="0" borderId="7" xfId="2" applyNumberFormat="1" applyFont="1" applyBorder="1" applyAlignment="1">
      <alignment horizontal="center" vertical="center"/>
    </xf>
    <xf numFmtId="3" fontId="32" fillId="0" borderId="7" xfId="3" applyNumberFormat="1" applyFont="1" applyBorder="1">
      <alignment vertical="center"/>
    </xf>
    <xf numFmtId="3" fontId="32" fillId="0" borderId="8" xfId="3" applyNumberFormat="1" applyFont="1" applyBorder="1">
      <alignment vertical="center"/>
    </xf>
    <xf numFmtId="3" fontId="21" fillId="0" borderId="9" xfId="2" applyNumberFormat="1" applyFont="1" applyBorder="1" applyAlignment="1">
      <alignment horizontal="center" vertical="center"/>
    </xf>
    <xf numFmtId="3" fontId="21" fillId="0" borderId="10" xfId="2" applyNumberFormat="1" applyFont="1" applyBorder="1" applyAlignment="1">
      <alignment horizontal="center" vertical="center"/>
    </xf>
    <xf numFmtId="3" fontId="32" fillId="0" borderId="10" xfId="3" applyNumberFormat="1" applyFont="1" applyBorder="1">
      <alignment vertical="center"/>
    </xf>
    <xf numFmtId="3" fontId="32" fillId="0" borderId="11" xfId="3" applyNumberFormat="1" applyFont="1" applyBorder="1">
      <alignment vertical="center"/>
    </xf>
    <xf numFmtId="3" fontId="21" fillId="0" borderId="0" xfId="2" applyNumberFormat="1" applyFont="1">
      <alignment vertical="center"/>
    </xf>
    <xf numFmtId="3" fontId="25" fillId="0" borderId="2" xfId="2" applyNumberFormat="1" applyFont="1" applyBorder="1" applyAlignment="1">
      <alignment horizontal="center" vertical="center"/>
    </xf>
    <xf numFmtId="3" fontId="31" fillId="0" borderId="4" xfId="2" applyNumberFormat="1" applyFont="1" applyBorder="1" applyAlignment="1">
      <alignment vertical="center"/>
    </xf>
    <xf numFmtId="41" fontId="21" fillId="0" borderId="0" xfId="2" applyNumberFormat="1" applyFont="1">
      <alignment vertical="center"/>
    </xf>
    <xf numFmtId="0" fontId="21" fillId="0" borderId="0" xfId="2" applyFont="1" applyBorder="1" applyAlignment="1">
      <alignment horizontal="center" vertical="center"/>
    </xf>
    <xf numFmtId="0" fontId="34" fillId="0" borderId="0" xfId="0" applyFont="1">
      <alignment vertical="center"/>
    </xf>
    <xf numFmtId="0" fontId="25" fillId="0" borderId="0" xfId="0" applyFont="1" applyAlignment="1">
      <alignment vertical="center"/>
    </xf>
    <xf numFmtId="3" fontId="21" fillId="0" borderId="18" xfId="0" applyNumberFormat="1" applyFont="1" applyBorder="1" applyAlignment="1">
      <alignment vertical="center" shrinkToFit="1"/>
    </xf>
    <xf numFmtId="3" fontId="21" fillId="0" borderId="8" xfId="0" applyNumberFormat="1" applyFont="1" applyBorder="1" applyAlignment="1">
      <alignment vertical="center" shrinkToFit="1"/>
    </xf>
    <xf numFmtId="3" fontId="21" fillId="0" borderId="7" xfId="0" applyNumberFormat="1" applyFont="1" applyBorder="1" applyAlignment="1">
      <alignment horizontal="left" vertical="center" shrinkToFit="1"/>
    </xf>
    <xf numFmtId="3" fontId="21" fillId="0" borderId="8" xfId="0" applyNumberFormat="1" applyFont="1" applyBorder="1" applyAlignment="1">
      <alignment vertical="center" wrapText="1" shrinkToFit="1"/>
    </xf>
    <xf numFmtId="3" fontId="21" fillId="0" borderId="33" xfId="1" applyNumberFormat="1" applyFont="1" applyBorder="1" applyAlignment="1">
      <alignment horizontal="right" vertical="center"/>
    </xf>
    <xf numFmtId="3" fontId="21" fillId="0" borderId="11" xfId="0" applyNumberFormat="1" applyFont="1" applyBorder="1" applyAlignment="1">
      <alignment vertical="center" wrapText="1" shrinkToFit="1"/>
    </xf>
    <xf numFmtId="3" fontId="21" fillId="0" borderId="18" xfId="0" applyNumberFormat="1" applyFont="1" applyBorder="1" applyAlignment="1">
      <alignment vertical="center" wrapText="1"/>
    </xf>
    <xf numFmtId="3" fontId="25" fillId="0" borderId="7" xfId="1" applyNumberFormat="1" applyFont="1" applyBorder="1" applyAlignment="1">
      <alignment horizontal="right" vertical="center"/>
    </xf>
    <xf numFmtId="3" fontId="21" fillId="0" borderId="8" xfId="0" applyNumberFormat="1" applyFont="1" applyBorder="1" applyAlignment="1">
      <alignment vertical="center" wrapText="1"/>
    </xf>
    <xf numFmtId="3" fontId="21" fillId="0" borderId="7" xfId="1" applyNumberFormat="1" applyFont="1" applyBorder="1" applyAlignment="1">
      <alignment horizontal="right" vertical="center"/>
    </xf>
    <xf numFmtId="3" fontId="21" fillId="0" borderId="34" xfId="0" applyNumberFormat="1" applyFont="1" applyBorder="1" applyAlignment="1">
      <alignment vertical="center" wrapText="1"/>
    </xf>
    <xf numFmtId="3" fontId="21" fillId="0" borderId="10" xfId="1" applyNumberFormat="1" applyFont="1" applyBorder="1" applyAlignment="1">
      <alignment horizontal="right" vertical="center"/>
    </xf>
    <xf numFmtId="3" fontId="21" fillId="0" borderId="11" xfId="0" applyNumberFormat="1" applyFont="1" applyBorder="1" applyAlignment="1">
      <alignment vertical="center" wrapText="1"/>
    </xf>
    <xf numFmtId="3" fontId="25" fillId="0" borderId="17" xfId="1" applyNumberFormat="1" applyFont="1" applyBorder="1" applyAlignment="1">
      <alignment horizontal="right" vertical="center"/>
    </xf>
    <xf numFmtId="3" fontId="25" fillId="0" borderId="33" xfId="1" applyNumberFormat="1" applyFont="1" applyBorder="1" applyAlignment="1">
      <alignment horizontal="right" vertical="center"/>
    </xf>
    <xf numFmtId="3" fontId="25" fillId="0" borderId="34" xfId="0" applyNumberFormat="1" applyFont="1" applyBorder="1" applyAlignment="1">
      <alignment vertical="center" wrapText="1"/>
    </xf>
    <xf numFmtId="0" fontId="35" fillId="0" borderId="0" xfId="0" applyFont="1">
      <alignment vertical="center"/>
    </xf>
    <xf numFmtId="3" fontId="21" fillId="0" borderId="19" xfId="0" applyNumberFormat="1" applyFont="1" applyBorder="1" applyAlignment="1">
      <alignment horizontal="left" vertical="center"/>
    </xf>
    <xf numFmtId="3" fontId="21" fillId="0" borderId="15" xfId="0" applyNumberFormat="1" applyFont="1" applyBorder="1" applyAlignment="1">
      <alignment horizontal="left" vertical="center"/>
    </xf>
    <xf numFmtId="3" fontId="21" fillId="0" borderId="20" xfId="0" applyNumberFormat="1" applyFont="1" applyBorder="1" applyAlignment="1">
      <alignment horizontal="left" vertical="center"/>
    </xf>
    <xf numFmtId="3" fontId="21" fillId="0" borderId="21" xfId="0" applyNumberFormat="1" applyFont="1" applyBorder="1" applyAlignment="1">
      <alignment horizontal="left" vertical="center"/>
    </xf>
    <xf numFmtId="3" fontId="21" fillId="0" borderId="22" xfId="0" applyNumberFormat="1" applyFont="1" applyBorder="1" applyAlignment="1">
      <alignment horizontal="left" vertical="center"/>
    </xf>
    <xf numFmtId="3" fontId="21" fillId="0" borderId="23" xfId="0" applyNumberFormat="1" applyFont="1" applyBorder="1" applyAlignment="1">
      <alignment horizontal="left" vertical="center"/>
    </xf>
    <xf numFmtId="3" fontId="21" fillId="0" borderId="17" xfId="0" applyNumberFormat="1" applyFont="1" applyBorder="1" applyAlignment="1">
      <alignment horizontal="left" vertical="center"/>
    </xf>
    <xf numFmtId="3" fontId="21" fillId="0" borderId="20" xfId="0" applyNumberFormat="1" applyFont="1" applyBorder="1" applyAlignment="1">
      <alignment horizontal="left" vertical="center" shrinkToFit="1"/>
    </xf>
    <xf numFmtId="3" fontId="21" fillId="0" borderId="24" xfId="0" applyNumberFormat="1" applyFont="1" applyBorder="1" applyAlignment="1">
      <alignment horizontal="left" vertical="center"/>
    </xf>
    <xf numFmtId="3" fontId="21" fillId="0" borderId="25" xfId="0" applyNumberFormat="1" applyFont="1" applyBorder="1" applyAlignment="1">
      <alignment horizontal="left" vertical="center"/>
    </xf>
    <xf numFmtId="3" fontId="21" fillId="0" borderId="26" xfId="0" applyNumberFormat="1" applyFont="1" applyBorder="1" applyAlignment="1">
      <alignment horizontal="left" vertical="center"/>
    </xf>
    <xf numFmtId="3" fontId="21" fillId="0" borderId="27" xfId="0" applyNumberFormat="1" applyFont="1" applyBorder="1" applyAlignment="1">
      <alignment horizontal="left" vertical="center"/>
    </xf>
    <xf numFmtId="3" fontId="21" fillId="0" borderId="28" xfId="0" applyNumberFormat="1" applyFont="1" applyBorder="1" applyAlignment="1">
      <alignment horizontal="left" vertical="center"/>
    </xf>
    <xf numFmtId="3" fontId="21" fillId="0" borderId="14" xfId="0" applyNumberFormat="1" applyFont="1" applyBorder="1" applyAlignment="1">
      <alignment horizontal="left" vertical="center"/>
    </xf>
    <xf numFmtId="3" fontId="21" fillId="0" borderId="16" xfId="0" applyNumberFormat="1" applyFont="1" applyBorder="1" applyAlignment="1">
      <alignment horizontal="left" vertical="center" shrinkToFit="1"/>
    </xf>
    <xf numFmtId="3" fontId="21" fillId="0" borderId="29" xfId="0" applyNumberFormat="1" applyFont="1" applyBorder="1" applyAlignment="1">
      <alignment horizontal="left" vertical="center"/>
    </xf>
    <xf numFmtId="3" fontId="21" fillId="0" borderId="30" xfId="0" applyNumberFormat="1" applyFont="1" applyBorder="1" applyAlignment="1">
      <alignment horizontal="left" vertical="center"/>
    </xf>
    <xf numFmtId="3" fontId="21" fillId="0" borderId="10" xfId="0" applyNumberFormat="1" applyFont="1" applyBorder="1" applyAlignment="1">
      <alignment horizontal="left" vertical="center" shrinkToFit="1"/>
    </xf>
    <xf numFmtId="3" fontId="25" fillId="0" borderId="0" xfId="0" applyNumberFormat="1" applyFont="1" applyBorder="1" applyAlignment="1">
      <alignment vertical="center"/>
    </xf>
    <xf numFmtId="3" fontId="35" fillId="0" borderId="0" xfId="0" applyNumberFormat="1" applyFont="1" applyAlignment="1">
      <alignment horizontal="center" vertical="center"/>
    </xf>
    <xf numFmtId="3" fontId="35" fillId="0" borderId="0" xfId="0" applyNumberFormat="1" applyFont="1">
      <alignment vertical="center"/>
    </xf>
    <xf numFmtId="3" fontId="21" fillId="0" borderId="31" xfId="0" applyNumberFormat="1" applyFont="1" applyBorder="1" applyAlignment="1">
      <alignment horizontal="left" vertical="center"/>
    </xf>
    <xf numFmtId="3" fontId="21" fillId="0" borderId="32" xfId="0" applyNumberFormat="1" applyFont="1" applyBorder="1" applyAlignment="1">
      <alignment horizontal="left" vertical="center" shrinkToFit="1"/>
    </xf>
    <xf numFmtId="3" fontId="21" fillId="0" borderId="33" xfId="0" applyNumberFormat="1" applyFont="1" applyBorder="1" applyAlignment="1">
      <alignment horizontal="left" vertical="center" shrinkToFit="1"/>
    </xf>
    <xf numFmtId="3" fontId="21" fillId="0" borderId="35" xfId="0" applyNumberFormat="1" applyFont="1" applyBorder="1" applyAlignment="1">
      <alignment horizontal="left" vertical="center"/>
    </xf>
    <xf numFmtId="3" fontId="21" fillId="0" borderId="36" xfId="0" applyNumberFormat="1" applyFont="1" applyBorder="1" applyAlignment="1">
      <alignment horizontal="left" vertical="center"/>
    </xf>
    <xf numFmtId="3" fontId="21" fillId="0" borderId="38" xfId="0" applyNumberFormat="1" applyFont="1" applyBorder="1" applyAlignment="1">
      <alignment horizontal="left" vertical="center"/>
    </xf>
    <xf numFmtId="3" fontId="35" fillId="0" borderId="0" xfId="0" applyNumberFormat="1" applyFont="1" applyBorder="1" applyAlignment="1">
      <alignment horizontal="left" vertical="center"/>
    </xf>
    <xf numFmtId="3" fontId="21" fillId="0" borderId="33" xfId="0" applyNumberFormat="1" applyFont="1" applyBorder="1" applyAlignment="1">
      <alignment horizontal="left" vertical="center" wrapText="1" shrinkToFit="1"/>
    </xf>
    <xf numFmtId="3" fontId="35" fillId="0" borderId="32" xfId="0" applyNumberFormat="1" applyFont="1" applyBorder="1" applyAlignment="1">
      <alignment horizontal="left" vertical="center"/>
    </xf>
    <xf numFmtId="3" fontId="21" fillId="0" borderId="7" xfId="0" applyNumberFormat="1" applyFont="1" applyBorder="1" applyAlignment="1">
      <alignment horizontal="left" vertical="center" wrapText="1" shrinkToFit="1"/>
    </xf>
    <xf numFmtId="3" fontId="35" fillId="0" borderId="35" xfId="0" applyNumberFormat="1" applyFont="1" applyBorder="1" applyAlignment="1">
      <alignment horizontal="left" vertical="center"/>
    </xf>
    <xf numFmtId="3" fontId="21" fillId="0" borderId="37" xfId="0" applyNumberFormat="1" applyFont="1" applyBorder="1" applyAlignment="1">
      <alignment horizontal="left" vertical="center" shrinkToFit="1"/>
    </xf>
    <xf numFmtId="3" fontId="21" fillId="0" borderId="39" xfId="0" applyNumberFormat="1" applyFont="1" applyBorder="1" applyAlignment="1">
      <alignment horizontal="left" vertical="center"/>
    </xf>
    <xf numFmtId="3" fontId="35" fillId="0" borderId="24" xfId="0" applyNumberFormat="1" applyFont="1" applyBorder="1" applyAlignment="1">
      <alignment horizontal="left" vertical="center"/>
    </xf>
    <xf numFmtId="3" fontId="35" fillId="0" borderId="0" xfId="0" applyNumberFormat="1" applyFont="1" applyBorder="1">
      <alignment vertical="center"/>
    </xf>
    <xf numFmtId="3" fontId="35" fillId="0" borderId="23" xfId="0" applyNumberFormat="1" applyFont="1" applyBorder="1">
      <alignment vertical="center"/>
    </xf>
    <xf numFmtId="3" fontId="35" fillId="0" borderId="30" xfId="0" applyNumberFormat="1" applyFont="1" applyBorder="1">
      <alignment vertical="center"/>
    </xf>
    <xf numFmtId="3" fontId="21" fillId="0" borderId="13" xfId="0" applyNumberFormat="1" applyFont="1" applyBorder="1" applyAlignment="1">
      <alignment horizontal="center" vertical="center"/>
    </xf>
    <xf numFmtId="3" fontId="36" fillId="0" borderId="0" xfId="0" applyNumberFormat="1" applyFont="1" applyAlignment="1">
      <alignment horizontal="right" vertical="center"/>
    </xf>
    <xf numFmtId="0" fontId="29" fillId="0" borderId="0" xfId="0" applyFont="1" applyAlignment="1">
      <alignment vertical="center"/>
    </xf>
    <xf numFmtId="0" fontId="36" fillId="0" borderId="0" xfId="0" applyFont="1" applyAlignment="1">
      <alignment horizontal="right" vertical="center"/>
    </xf>
    <xf numFmtId="0" fontId="25" fillId="0" borderId="0" xfId="0" applyFont="1">
      <alignment vertical="center"/>
    </xf>
    <xf numFmtId="0" fontId="21" fillId="0" borderId="0" xfId="0" applyFont="1">
      <alignment vertical="center"/>
    </xf>
    <xf numFmtId="0" fontId="21" fillId="0" borderId="0" xfId="0" applyFont="1" applyAlignment="1">
      <alignment horizontal="left" vertical="center"/>
    </xf>
    <xf numFmtId="0" fontId="25" fillId="0" borderId="45" xfId="0" applyFont="1" applyBorder="1" applyAlignment="1">
      <alignment horizontal="left" vertical="center"/>
    </xf>
    <xf numFmtId="0" fontId="25" fillId="0" borderId="0" xfId="0" applyFont="1" applyBorder="1" applyAlignment="1">
      <alignment horizontal="left" vertical="center"/>
    </xf>
    <xf numFmtId="3" fontId="21" fillId="0" borderId="0" xfId="0" applyNumberFormat="1" applyFont="1" applyAlignment="1">
      <alignment horizontal="center" vertical="center"/>
    </xf>
    <xf numFmtId="3" fontId="21" fillId="0" borderId="12" xfId="0" applyNumberFormat="1" applyFont="1" applyBorder="1" applyAlignment="1">
      <alignment horizontal="center" vertical="center" wrapText="1"/>
    </xf>
    <xf numFmtId="3" fontId="21" fillId="0" borderId="49" xfId="0" applyNumberFormat="1" applyFont="1" applyBorder="1" applyAlignment="1">
      <alignment horizontal="right" vertical="center"/>
    </xf>
    <xf numFmtId="3" fontId="21" fillId="0" borderId="33" xfId="0" applyNumberFormat="1" applyFont="1" applyBorder="1" applyAlignment="1">
      <alignment horizontal="right" vertical="center"/>
    </xf>
    <xf numFmtId="3" fontId="21" fillId="0" borderId="51" xfId="0" applyNumberFormat="1" applyFont="1" applyBorder="1" applyAlignment="1">
      <alignment horizontal="right" vertical="center"/>
    </xf>
    <xf numFmtId="3" fontId="21" fillId="0" borderId="51" xfId="0" quotePrefix="1" applyNumberFormat="1" applyFont="1" applyBorder="1" applyAlignment="1">
      <alignment horizontal="right" vertical="center"/>
    </xf>
    <xf numFmtId="0" fontId="21" fillId="0" borderId="36" xfId="0" applyFont="1" applyBorder="1" applyAlignment="1">
      <alignment horizontal="left" vertical="center"/>
    </xf>
    <xf numFmtId="0" fontId="21" fillId="0" borderId="26" xfId="0" applyFont="1" applyBorder="1" applyAlignment="1">
      <alignment horizontal="left" vertical="center"/>
    </xf>
    <xf numFmtId="0" fontId="21" fillId="0" borderId="29" xfId="0" applyFont="1" applyBorder="1" applyAlignment="1">
      <alignment horizontal="left" vertical="center"/>
    </xf>
    <xf numFmtId="0" fontId="21" fillId="0" borderId="28" xfId="0" applyFont="1" applyBorder="1" applyAlignment="1">
      <alignment horizontal="left" vertical="center"/>
    </xf>
    <xf numFmtId="3" fontId="21" fillId="0" borderId="45" xfId="0" applyNumberFormat="1" applyFont="1" applyBorder="1" applyAlignment="1">
      <alignment horizontal="right" vertical="center"/>
    </xf>
    <xf numFmtId="43" fontId="21" fillId="0" borderId="10" xfId="0" applyNumberFormat="1" applyFont="1" applyBorder="1" applyAlignment="1">
      <alignment vertical="center"/>
    </xf>
    <xf numFmtId="3" fontId="21" fillId="0" borderId="11" xfId="0" applyNumberFormat="1" applyFont="1" applyBorder="1" applyAlignment="1">
      <alignment vertical="center" shrinkToFit="1"/>
    </xf>
    <xf numFmtId="3" fontId="35" fillId="0" borderId="45" xfId="0" applyNumberFormat="1" applyFont="1" applyBorder="1">
      <alignment vertical="center"/>
    </xf>
    <xf numFmtId="0" fontId="21" fillId="0" borderId="28" xfId="0" applyFont="1" applyBorder="1" applyAlignment="1">
      <alignment horizontal="left" vertical="center"/>
    </xf>
    <xf numFmtId="3" fontId="21" fillId="0" borderId="0" xfId="0" quotePrefix="1" applyNumberFormat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7" fillId="0" borderId="0" xfId="4" applyFont="1" applyAlignment="1">
      <alignment horizontal="center"/>
    </xf>
    <xf numFmtId="0" fontId="18" fillId="0" borderId="0" xfId="4" applyFont="1" applyAlignment="1">
      <alignment horizontal="center" wrapText="1"/>
    </xf>
    <xf numFmtId="0" fontId="19" fillId="0" borderId="0" xfId="4" applyFont="1" applyAlignment="1">
      <alignment horizontal="center"/>
    </xf>
    <xf numFmtId="0" fontId="27" fillId="0" borderId="0" xfId="4" applyFont="1" applyAlignment="1">
      <alignment horizontal="center"/>
    </xf>
    <xf numFmtId="0" fontId="13" fillId="0" borderId="0" xfId="4" applyFont="1" applyBorder="1" applyAlignment="1">
      <alignment horizontal="left" vertical="center" wrapText="1" shrinkToFit="1"/>
    </xf>
    <xf numFmtId="0" fontId="5" fillId="0" borderId="0" xfId="4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0" xfId="4" applyFont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0" xfId="4" applyFont="1" applyAlignment="1">
      <alignment horizontal="left" vertical="center" wrapText="1"/>
    </xf>
    <xf numFmtId="0" fontId="28" fillId="0" borderId="0" xfId="0" applyFont="1" applyAlignment="1">
      <alignment horizontal="left" vertical="center"/>
    </xf>
    <xf numFmtId="0" fontId="29" fillId="0" borderId="0" xfId="2" applyFont="1" applyAlignment="1">
      <alignment horizontal="center" vertical="center"/>
    </xf>
    <xf numFmtId="0" fontId="25" fillId="0" borderId="1" xfId="2" applyFont="1" applyBorder="1" applyAlignment="1">
      <alignment horizontal="center" vertical="center"/>
    </xf>
    <xf numFmtId="3" fontId="25" fillId="0" borderId="1" xfId="2" applyNumberFormat="1" applyFont="1" applyBorder="1" applyAlignment="1">
      <alignment horizontal="center" vertical="center"/>
    </xf>
    <xf numFmtId="3" fontId="21" fillId="0" borderId="6" xfId="2" applyNumberFormat="1" applyFont="1" applyBorder="1" applyAlignment="1">
      <alignment horizontal="center" vertical="center"/>
    </xf>
    <xf numFmtId="0" fontId="35" fillId="0" borderId="48" xfId="0" applyFont="1" applyBorder="1" applyAlignment="1">
      <alignment horizontal="center" vertical="center" wrapText="1"/>
    </xf>
    <xf numFmtId="0" fontId="35" fillId="0" borderId="30" xfId="0" applyFont="1" applyBorder="1" applyAlignment="1">
      <alignment horizontal="center" vertical="center" wrapText="1"/>
    </xf>
    <xf numFmtId="3" fontId="21" fillId="0" borderId="42" xfId="0" applyNumberFormat="1" applyFont="1" applyBorder="1" applyAlignment="1">
      <alignment horizontal="center" vertical="center"/>
    </xf>
    <xf numFmtId="0" fontId="21" fillId="0" borderId="44" xfId="0" applyFont="1" applyBorder="1" applyAlignment="1">
      <alignment horizontal="center" vertical="center"/>
    </xf>
    <xf numFmtId="0" fontId="35" fillId="0" borderId="11" xfId="0" applyFont="1" applyBorder="1" applyAlignment="1">
      <alignment vertical="center"/>
    </xf>
    <xf numFmtId="0" fontId="21" fillId="0" borderId="43" xfId="0" applyFont="1" applyBorder="1" applyAlignment="1">
      <alignment horizontal="center" vertical="center"/>
    </xf>
    <xf numFmtId="0" fontId="35" fillId="0" borderId="9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35" fillId="0" borderId="10" xfId="0" applyFont="1" applyBorder="1" applyAlignment="1">
      <alignment vertical="center"/>
    </xf>
    <xf numFmtId="0" fontId="35" fillId="0" borderId="42" xfId="0" applyFont="1" applyBorder="1" applyAlignment="1">
      <alignment horizontal="center" vertical="center" wrapText="1"/>
    </xf>
    <xf numFmtId="0" fontId="33" fillId="0" borderId="0" xfId="0" applyFont="1" applyAlignment="1">
      <alignment horizontal="left" vertical="center"/>
    </xf>
    <xf numFmtId="3" fontId="21" fillId="0" borderId="14" xfId="0" applyNumberFormat="1" applyFont="1" applyBorder="1" applyAlignment="1">
      <alignment horizontal="center" vertical="center"/>
    </xf>
    <xf numFmtId="3" fontId="35" fillId="0" borderId="15" xfId="0" applyNumberFormat="1" applyFont="1" applyBorder="1">
      <alignment vertical="center"/>
    </xf>
    <xf numFmtId="3" fontId="35" fillId="0" borderId="16" xfId="0" applyNumberFormat="1" applyFont="1" applyBorder="1">
      <alignment vertical="center"/>
    </xf>
    <xf numFmtId="3" fontId="36" fillId="0" borderId="0" xfId="0" applyNumberFormat="1" applyFont="1" applyAlignment="1">
      <alignment horizontal="left" vertical="center"/>
    </xf>
    <xf numFmtId="3" fontId="21" fillId="0" borderId="26" xfId="0" applyNumberFormat="1" applyFont="1" applyBorder="1" applyAlignment="1">
      <alignment horizontal="left" vertical="center"/>
    </xf>
    <xf numFmtId="0" fontId="35" fillId="0" borderId="28" xfId="0" applyFont="1" applyBorder="1" applyAlignment="1">
      <alignment horizontal="left" vertical="center"/>
    </xf>
    <xf numFmtId="3" fontId="21" fillId="0" borderId="40" xfId="0" applyNumberFormat="1" applyFont="1" applyBorder="1" applyAlignment="1">
      <alignment horizontal="left" vertical="center" wrapText="1"/>
    </xf>
    <xf numFmtId="3" fontId="21" fillId="0" borderId="52" xfId="0" applyNumberFormat="1" applyFont="1" applyBorder="1" applyAlignment="1">
      <alignment horizontal="left" vertical="center"/>
    </xf>
    <xf numFmtId="3" fontId="21" fillId="0" borderId="53" xfId="0" applyNumberFormat="1" applyFont="1" applyBorder="1" applyAlignment="1">
      <alignment horizontal="left" vertical="center"/>
    </xf>
    <xf numFmtId="0" fontId="21" fillId="0" borderId="39" xfId="0" applyFont="1" applyBorder="1" applyAlignment="1">
      <alignment horizontal="left" vertical="center" shrinkToFit="1"/>
    </xf>
    <xf numFmtId="0" fontId="21" fillId="0" borderId="38" xfId="0" applyFont="1" applyBorder="1" applyAlignment="1">
      <alignment horizontal="left" vertical="center" shrinkToFit="1"/>
    </xf>
    <xf numFmtId="0" fontId="21" fillId="0" borderId="33" xfId="0" applyFont="1" applyBorder="1" applyAlignment="1">
      <alignment horizontal="left" vertical="center" shrinkToFit="1"/>
    </xf>
    <xf numFmtId="0" fontId="21" fillId="0" borderId="30" xfId="0" applyFont="1" applyBorder="1" applyAlignment="1">
      <alignment horizontal="left" vertical="center" shrinkToFit="1"/>
    </xf>
    <xf numFmtId="0" fontId="21" fillId="0" borderId="39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33" xfId="0" applyFont="1" applyBorder="1" applyAlignment="1">
      <alignment horizontal="left" vertical="center"/>
    </xf>
    <xf numFmtId="0" fontId="21" fillId="0" borderId="17" xfId="0" applyFont="1" applyBorder="1" applyAlignment="1">
      <alignment horizontal="left" vertical="center"/>
    </xf>
    <xf numFmtId="3" fontId="21" fillId="0" borderId="22" xfId="0" applyNumberFormat="1" applyFont="1" applyBorder="1" applyAlignment="1">
      <alignment horizontal="center" vertical="center" wrapText="1"/>
    </xf>
    <xf numFmtId="3" fontId="21" fillId="0" borderId="25" xfId="0" applyNumberFormat="1" applyFont="1" applyBorder="1" applyAlignment="1">
      <alignment horizontal="center" vertical="center"/>
    </xf>
    <xf numFmtId="3" fontId="21" fillId="0" borderId="50" xfId="0" applyNumberFormat="1" applyFont="1" applyBorder="1" applyAlignment="1">
      <alignment horizontal="center" vertical="center"/>
    </xf>
    <xf numFmtId="0" fontId="21" fillId="0" borderId="33" xfId="0" applyFont="1" applyBorder="1" applyAlignment="1">
      <alignment horizontal="left" vertical="center" wrapText="1"/>
    </xf>
    <xf numFmtId="0" fontId="21" fillId="0" borderId="46" xfId="0" applyFont="1" applyBorder="1" applyAlignment="1">
      <alignment horizontal="left" vertical="center"/>
    </xf>
    <xf numFmtId="0" fontId="21" fillId="0" borderId="47" xfId="0" applyFont="1" applyBorder="1" applyAlignment="1">
      <alignment horizontal="left" vertical="center"/>
    </xf>
    <xf numFmtId="0" fontId="21" fillId="0" borderId="30" xfId="0" applyFont="1" applyBorder="1" applyAlignment="1">
      <alignment horizontal="left" vertical="center"/>
    </xf>
    <xf numFmtId="3" fontId="21" fillId="0" borderId="40" xfId="0" applyNumberFormat="1" applyFont="1" applyBorder="1" applyAlignment="1">
      <alignment horizontal="center" vertical="center"/>
    </xf>
    <xf numFmtId="3" fontId="21" fillId="0" borderId="52" xfId="0" applyNumberFormat="1" applyFont="1" applyBorder="1" applyAlignment="1">
      <alignment horizontal="center" vertical="center"/>
    </xf>
    <xf numFmtId="3" fontId="21" fillId="0" borderId="53" xfId="0" applyNumberFormat="1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21" fillId="0" borderId="46" xfId="0" applyFont="1" applyBorder="1" applyAlignment="1">
      <alignment horizontal="center" vertical="center"/>
    </xf>
    <xf numFmtId="0" fontId="21" fillId="0" borderId="47" xfId="0" applyFont="1" applyBorder="1" applyAlignment="1">
      <alignment horizontal="center" vertical="center"/>
    </xf>
    <xf numFmtId="0" fontId="21" fillId="0" borderId="26" xfId="0" applyFont="1" applyBorder="1" applyAlignment="1">
      <alignment horizontal="left" vertical="center"/>
    </xf>
    <xf numFmtId="0" fontId="21" fillId="0" borderId="28" xfId="0" applyFont="1" applyBorder="1" applyAlignment="1">
      <alignment horizontal="left" vertical="center"/>
    </xf>
    <xf numFmtId="0" fontId="21" fillId="0" borderId="23" xfId="0" applyFont="1" applyBorder="1" applyAlignment="1">
      <alignment horizontal="left" vertical="center"/>
    </xf>
    <xf numFmtId="3" fontId="21" fillId="0" borderId="22" xfId="0" applyNumberFormat="1" applyFont="1" applyBorder="1" applyAlignment="1">
      <alignment horizontal="center" vertical="center"/>
    </xf>
    <xf numFmtId="0" fontId="21" fillId="0" borderId="54" xfId="0" applyFont="1" applyBorder="1" applyAlignment="1">
      <alignment horizontal="left" vertical="center"/>
    </xf>
    <xf numFmtId="0" fontId="21" fillId="0" borderId="48" xfId="0" applyFont="1" applyBorder="1" applyAlignment="1">
      <alignment horizontal="left" vertical="center"/>
    </xf>
  </cellXfs>
  <cellStyles count="7">
    <cellStyle name="쉼표 [0]" xfId="1" builtinId="6"/>
    <cellStyle name="쉼표 [0] 2" xfId="3"/>
    <cellStyle name="표준" xfId="0" builtinId="0"/>
    <cellStyle name="표준 2" xfId="2"/>
    <cellStyle name="표준 3" xfId="6"/>
    <cellStyle name="표준_07-1차추경(변동내역서-기관명)(1)" xfId="4"/>
    <cellStyle name="표준_08-5결산추경(변동내역서-대구남구지역자활센터)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view="pageBreakPreview" zoomScale="85" zoomScaleNormal="100" zoomScaleSheetLayoutView="85" workbookViewId="0">
      <selection activeCell="A6" sqref="A6:B6"/>
    </sheetView>
  </sheetViews>
  <sheetFormatPr defaultRowHeight="16.5"/>
  <cols>
    <col min="1" max="1" width="94.25" customWidth="1"/>
    <col min="2" max="2" width="74.875" hidden="1" customWidth="1"/>
    <col min="256" max="256" width="50.625" customWidth="1"/>
    <col min="257" max="257" width="74.875" customWidth="1"/>
    <col min="258" max="258" width="2.375" customWidth="1"/>
    <col min="512" max="512" width="50.625" customWidth="1"/>
    <col min="513" max="513" width="74.875" customWidth="1"/>
    <col min="514" max="514" width="2.375" customWidth="1"/>
    <col min="768" max="768" width="50.625" customWidth="1"/>
    <col min="769" max="769" width="74.875" customWidth="1"/>
    <col min="770" max="770" width="2.375" customWidth="1"/>
    <col min="1024" max="1024" width="50.625" customWidth="1"/>
    <col min="1025" max="1025" width="74.875" customWidth="1"/>
    <col min="1026" max="1026" width="2.375" customWidth="1"/>
    <col min="1280" max="1280" width="50.625" customWidth="1"/>
    <col min="1281" max="1281" width="74.875" customWidth="1"/>
    <col min="1282" max="1282" width="2.375" customWidth="1"/>
    <col min="1536" max="1536" width="50.625" customWidth="1"/>
    <col min="1537" max="1537" width="74.875" customWidth="1"/>
    <col min="1538" max="1538" width="2.375" customWidth="1"/>
    <col min="1792" max="1792" width="50.625" customWidth="1"/>
    <col min="1793" max="1793" width="74.875" customWidth="1"/>
    <col min="1794" max="1794" width="2.375" customWidth="1"/>
    <col min="2048" max="2048" width="50.625" customWidth="1"/>
    <col min="2049" max="2049" width="74.875" customWidth="1"/>
    <col min="2050" max="2050" width="2.375" customWidth="1"/>
    <col min="2304" max="2304" width="50.625" customWidth="1"/>
    <col min="2305" max="2305" width="74.875" customWidth="1"/>
    <col min="2306" max="2306" width="2.375" customWidth="1"/>
    <col min="2560" max="2560" width="50.625" customWidth="1"/>
    <col min="2561" max="2561" width="74.875" customWidth="1"/>
    <col min="2562" max="2562" width="2.375" customWidth="1"/>
    <col min="2816" max="2816" width="50.625" customWidth="1"/>
    <col min="2817" max="2817" width="74.875" customWidth="1"/>
    <col min="2818" max="2818" width="2.375" customWidth="1"/>
    <col min="3072" max="3072" width="50.625" customWidth="1"/>
    <col min="3073" max="3073" width="74.875" customWidth="1"/>
    <col min="3074" max="3074" width="2.375" customWidth="1"/>
    <col min="3328" max="3328" width="50.625" customWidth="1"/>
    <col min="3329" max="3329" width="74.875" customWidth="1"/>
    <col min="3330" max="3330" width="2.375" customWidth="1"/>
    <col min="3584" max="3584" width="50.625" customWidth="1"/>
    <col min="3585" max="3585" width="74.875" customWidth="1"/>
    <col min="3586" max="3586" width="2.375" customWidth="1"/>
    <col min="3840" max="3840" width="50.625" customWidth="1"/>
    <col min="3841" max="3841" width="74.875" customWidth="1"/>
    <col min="3842" max="3842" width="2.375" customWidth="1"/>
    <col min="4096" max="4096" width="50.625" customWidth="1"/>
    <col min="4097" max="4097" width="74.875" customWidth="1"/>
    <col min="4098" max="4098" width="2.375" customWidth="1"/>
    <col min="4352" max="4352" width="50.625" customWidth="1"/>
    <col min="4353" max="4353" width="74.875" customWidth="1"/>
    <col min="4354" max="4354" width="2.375" customWidth="1"/>
    <col min="4608" max="4608" width="50.625" customWidth="1"/>
    <col min="4609" max="4609" width="74.875" customWidth="1"/>
    <col min="4610" max="4610" width="2.375" customWidth="1"/>
    <col min="4864" max="4864" width="50.625" customWidth="1"/>
    <col min="4865" max="4865" width="74.875" customWidth="1"/>
    <col min="4866" max="4866" width="2.375" customWidth="1"/>
    <col min="5120" max="5120" width="50.625" customWidth="1"/>
    <col min="5121" max="5121" width="74.875" customWidth="1"/>
    <col min="5122" max="5122" width="2.375" customWidth="1"/>
    <col min="5376" max="5376" width="50.625" customWidth="1"/>
    <col min="5377" max="5377" width="74.875" customWidth="1"/>
    <col min="5378" max="5378" width="2.375" customWidth="1"/>
    <col min="5632" max="5632" width="50.625" customWidth="1"/>
    <col min="5633" max="5633" width="74.875" customWidth="1"/>
    <col min="5634" max="5634" width="2.375" customWidth="1"/>
    <col min="5888" max="5888" width="50.625" customWidth="1"/>
    <col min="5889" max="5889" width="74.875" customWidth="1"/>
    <col min="5890" max="5890" width="2.375" customWidth="1"/>
    <col min="6144" max="6144" width="50.625" customWidth="1"/>
    <col min="6145" max="6145" width="74.875" customWidth="1"/>
    <col min="6146" max="6146" width="2.375" customWidth="1"/>
    <col min="6400" max="6400" width="50.625" customWidth="1"/>
    <col min="6401" max="6401" width="74.875" customWidth="1"/>
    <col min="6402" max="6402" width="2.375" customWidth="1"/>
    <col min="6656" max="6656" width="50.625" customWidth="1"/>
    <col min="6657" max="6657" width="74.875" customWidth="1"/>
    <col min="6658" max="6658" width="2.375" customWidth="1"/>
    <col min="6912" max="6912" width="50.625" customWidth="1"/>
    <col min="6913" max="6913" width="74.875" customWidth="1"/>
    <col min="6914" max="6914" width="2.375" customWidth="1"/>
    <col min="7168" max="7168" width="50.625" customWidth="1"/>
    <col min="7169" max="7169" width="74.875" customWidth="1"/>
    <col min="7170" max="7170" width="2.375" customWidth="1"/>
    <col min="7424" max="7424" width="50.625" customWidth="1"/>
    <col min="7425" max="7425" width="74.875" customWidth="1"/>
    <col min="7426" max="7426" width="2.375" customWidth="1"/>
    <col min="7680" max="7680" width="50.625" customWidth="1"/>
    <col min="7681" max="7681" width="74.875" customWidth="1"/>
    <col min="7682" max="7682" width="2.375" customWidth="1"/>
    <col min="7936" max="7936" width="50.625" customWidth="1"/>
    <col min="7937" max="7937" width="74.875" customWidth="1"/>
    <col min="7938" max="7938" width="2.375" customWidth="1"/>
    <col min="8192" max="8192" width="50.625" customWidth="1"/>
    <col min="8193" max="8193" width="74.875" customWidth="1"/>
    <col min="8194" max="8194" width="2.375" customWidth="1"/>
    <col min="8448" max="8448" width="50.625" customWidth="1"/>
    <col min="8449" max="8449" width="74.875" customWidth="1"/>
    <col min="8450" max="8450" width="2.375" customWidth="1"/>
    <col min="8704" max="8704" width="50.625" customWidth="1"/>
    <col min="8705" max="8705" width="74.875" customWidth="1"/>
    <col min="8706" max="8706" width="2.375" customWidth="1"/>
    <col min="8960" max="8960" width="50.625" customWidth="1"/>
    <col min="8961" max="8961" width="74.875" customWidth="1"/>
    <col min="8962" max="8962" width="2.375" customWidth="1"/>
    <col min="9216" max="9216" width="50.625" customWidth="1"/>
    <col min="9217" max="9217" width="74.875" customWidth="1"/>
    <col min="9218" max="9218" width="2.375" customWidth="1"/>
    <col min="9472" max="9472" width="50.625" customWidth="1"/>
    <col min="9473" max="9473" width="74.875" customWidth="1"/>
    <col min="9474" max="9474" width="2.375" customWidth="1"/>
    <col min="9728" max="9728" width="50.625" customWidth="1"/>
    <col min="9729" max="9729" width="74.875" customWidth="1"/>
    <col min="9730" max="9730" width="2.375" customWidth="1"/>
    <col min="9984" max="9984" width="50.625" customWidth="1"/>
    <col min="9985" max="9985" width="74.875" customWidth="1"/>
    <col min="9986" max="9986" width="2.375" customWidth="1"/>
    <col min="10240" max="10240" width="50.625" customWidth="1"/>
    <col min="10241" max="10241" width="74.875" customWidth="1"/>
    <col min="10242" max="10242" width="2.375" customWidth="1"/>
    <col min="10496" max="10496" width="50.625" customWidth="1"/>
    <col min="10497" max="10497" width="74.875" customWidth="1"/>
    <col min="10498" max="10498" width="2.375" customWidth="1"/>
    <col min="10752" max="10752" width="50.625" customWidth="1"/>
    <col min="10753" max="10753" width="74.875" customWidth="1"/>
    <col min="10754" max="10754" width="2.375" customWidth="1"/>
    <col min="11008" max="11008" width="50.625" customWidth="1"/>
    <col min="11009" max="11009" width="74.875" customWidth="1"/>
    <col min="11010" max="11010" width="2.375" customWidth="1"/>
    <col min="11264" max="11264" width="50.625" customWidth="1"/>
    <col min="11265" max="11265" width="74.875" customWidth="1"/>
    <col min="11266" max="11266" width="2.375" customWidth="1"/>
    <col min="11520" max="11520" width="50.625" customWidth="1"/>
    <col min="11521" max="11521" width="74.875" customWidth="1"/>
    <col min="11522" max="11522" width="2.375" customWidth="1"/>
    <col min="11776" max="11776" width="50.625" customWidth="1"/>
    <col min="11777" max="11777" width="74.875" customWidth="1"/>
    <col min="11778" max="11778" width="2.375" customWidth="1"/>
    <col min="12032" max="12032" width="50.625" customWidth="1"/>
    <col min="12033" max="12033" width="74.875" customWidth="1"/>
    <col min="12034" max="12034" width="2.375" customWidth="1"/>
    <col min="12288" max="12288" width="50.625" customWidth="1"/>
    <col min="12289" max="12289" width="74.875" customWidth="1"/>
    <col min="12290" max="12290" width="2.375" customWidth="1"/>
    <col min="12544" max="12544" width="50.625" customWidth="1"/>
    <col min="12545" max="12545" width="74.875" customWidth="1"/>
    <col min="12546" max="12546" width="2.375" customWidth="1"/>
    <col min="12800" max="12800" width="50.625" customWidth="1"/>
    <col min="12801" max="12801" width="74.875" customWidth="1"/>
    <col min="12802" max="12802" width="2.375" customWidth="1"/>
    <col min="13056" max="13056" width="50.625" customWidth="1"/>
    <col min="13057" max="13057" width="74.875" customWidth="1"/>
    <col min="13058" max="13058" width="2.375" customWidth="1"/>
    <col min="13312" max="13312" width="50.625" customWidth="1"/>
    <col min="13313" max="13313" width="74.875" customWidth="1"/>
    <col min="13314" max="13314" width="2.375" customWidth="1"/>
    <col min="13568" max="13568" width="50.625" customWidth="1"/>
    <col min="13569" max="13569" width="74.875" customWidth="1"/>
    <col min="13570" max="13570" width="2.375" customWidth="1"/>
    <col min="13824" max="13824" width="50.625" customWidth="1"/>
    <col min="13825" max="13825" width="74.875" customWidth="1"/>
    <col min="13826" max="13826" width="2.375" customWidth="1"/>
    <col min="14080" max="14080" width="50.625" customWidth="1"/>
    <col min="14081" max="14081" width="74.875" customWidth="1"/>
    <col min="14082" max="14082" width="2.375" customWidth="1"/>
    <col min="14336" max="14336" width="50.625" customWidth="1"/>
    <col min="14337" max="14337" width="74.875" customWidth="1"/>
    <col min="14338" max="14338" width="2.375" customWidth="1"/>
    <col min="14592" max="14592" width="50.625" customWidth="1"/>
    <col min="14593" max="14593" width="74.875" customWidth="1"/>
    <col min="14594" max="14594" width="2.375" customWidth="1"/>
    <col min="14848" max="14848" width="50.625" customWidth="1"/>
    <col min="14849" max="14849" width="74.875" customWidth="1"/>
    <col min="14850" max="14850" width="2.375" customWidth="1"/>
    <col min="15104" max="15104" width="50.625" customWidth="1"/>
    <col min="15105" max="15105" width="74.875" customWidth="1"/>
    <col min="15106" max="15106" width="2.375" customWidth="1"/>
    <col min="15360" max="15360" width="50.625" customWidth="1"/>
    <col min="15361" max="15361" width="74.875" customWidth="1"/>
    <col min="15362" max="15362" width="2.375" customWidth="1"/>
    <col min="15616" max="15616" width="50.625" customWidth="1"/>
    <col min="15617" max="15617" width="74.875" customWidth="1"/>
    <col min="15618" max="15618" width="2.375" customWidth="1"/>
    <col min="15872" max="15872" width="50.625" customWidth="1"/>
    <col min="15873" max="15873" width="74.875" customWidth="1"/>
    <col min="15874" max="15874" width="2.375" customWidth="1"/>
    <col min="16128" max="16128" width="50.625" customWidth="1"/>
    <col min="16129" max="16129" width="74.875" customWidth="1"/>
    <col min="16130" max="16130" width="2.375" customWidth="1"/>
  </cols>
  <sheetData>
    <row r="1" spans="1:2" ht="39.950000000000003" customHeight="1">
      <c r="A1" s="160"/>
      <c r="B1" s="160"/>
    </row>
    <row r="2" spans="1:2" s="21" customFormat="1" ht="111" customHeight="1">
      <c r="A2" s="161" t="s">
        <v>179</v>
      </c>
      <c r="B2" s="162"/>
    </row>
    <row r="3" spans="1:2" ht="99.95" customHeight="1">
      <c r="A3" s="163"/>
      <c r="B3" s="163"/>
    </row>
    <row r="4" spans="1:2" ht="148.5" customHeight="1">
      <c r="A4" s="164" t="s">
        <v>178</v>
      </c>
      <c r="B4" s="164"/>
    </row>
    <row r="5" spans="1:2" ht="140.1" customHeight="1">
      <c r="A5" s="1"/>
      <c r="B5" s="1"/>
    </row>
    <row r="6" spans="1:2" ht="102.75" customHeight="1">
      <c r="A6" s="164" t="s">
        <v>0</v>
      </c>
      <c r="B6" s="164"/>
    </row>
    <row r="7" spans="1:2" ht="27" customHeight="1">
      <c r="A7" s="2"/>
      <c r="B7" s="3"/>
    </row>
    <row r="8" spans="1:2">
      <c r="A8" s="4"/>
      <c r="B8" s="4"/>
    </row>
    <row r="9" spans="1:2">
      <c r="A9" s="4"/>
      <c r="B9" s="4"/>
    </row>
    <row r="10" spans="1:2">
      <c r="A10" s="4"/>
      <c r="B10" s="4"/>
    </row>
    <row r="11" spans="1:2">
      <c r="A11" s="4"/>
      <c r="B11" s="4"/>
    </row>
    <row r="12" spans="1:2">
      <c r="A12" s="4"/>
      <c r="B12" s="4"/>
    </row>
  </sheetData>
  <mergeCells count="5">
    <mergeCell ref="A1:B1"/>
    <mergeCell ref="A2:B2"/>
    <mergeCell ref="A3:B3"/>
    <mergeCell ref="A4:B4"/>
    <mergeCell ref="A6:B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firstPageNumber="175" orientation="portrait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view="pageBreakPreview" zoomScaleNormal="100" zoomScaleSheetLayoutView="100" workbookViewId="0">
      <selection activeCell="B11" sqref="B11"/>
    </sheetView>
  </sheetViews>
  <sheetFormatPr defaultColWidth="42.5" defaultRowHeight="13.5"/>
  <cols>
    <col min="1" max="1" width="24" style="12" customWidth="1"/>
    <col min="2" max="2" width="30.875" style="12" customWidth="1"/>
    <col min="3" max="3" width="25" style="12" customWidth="1"/>
    <col min="4" max="16384" width="42.5" style="12"/>
  </cols>
  <sheetData>
    <row r="1" spans="1:12" ht="14.25">
      <c r="A1" s="10"/>
      <c r="B1" s="10"/>
      <c r="C1" s="10"/>
      <c r="D1" s="11"/>
      <c r="E1" s="11"/>
      <c r="F1" s="11"/>
      <c r="G1" s="11"/>
      <c r="H1" s="11"/>
      <c r="I1" s="11"/>
      <c r="J1" s="11"/>
      <c r="K1" s="11"/>
      <c r="L1" s="11"/>
    </row>
    <row r="2" spans="1:12" ht="14.25">
      <c r="A2" s="10"/>
      <c r="B2" s="10"/>
      <c r="C2" s="10"/>
      <c r="D2" s="11"/>
      <c r="E2" s="11"/>
      <c r="F2" s="11"/>
      <c r="G2" s="11"/>
      <c r="H2" s="11"/>
      <c r="I2" s="11"/>
      <c r="J2" s="11"/>
      <c r="K2" s="11"/>
      <c r="L2" s="11"/>
    </row>
    <row r="3" spans="1:12" ht="25.5">
      <c r="A3" s="168" t="s">
        <v>44</v>
      </c>
      <c r="B3" s="168"/>
      <c r="C3" s="168"/>
      <c r="D3" s="11"/>
      <c r="E3" s="11"/>
      <c r="F3" s="11"/>
      <c r="G3" s="11"/>
      <c r="H3" s="11"/>
      <c r="I3" s="11"/>
      <c r="J3" s="11"/>
      <c r="K3" s="11"/>
      <c r="L3" s="11"/>
    </row>
    <row r="4" spans="1:12" ht="35.1" customHeight="1">
      <c r="A4" s="10"/>
      <c r="B4" s="10"/>
      <c r="C4" s="10"/>
      <c r="D4" s="11"/>
      <c r="E4" s="11"/>
      <c r="F4" s="11"/>
      <c r="G4" s="11"/>
      <c r="H4" s="11"/>
      <c r="I4" s="11"/>
      <c r="J4" s="11"/>
      <c r="K4" s="11"/>
      <c r="L4" s="11"/>
    </row>
    <row r="5" spans="1:12" s="14" customFormat="1" ht="30" customHeight="1">
      <c r="A5" s="169" t="s">
        <v>180</v>
      </c>
      <c r="B5" s="169"/>
      <c r="C5" s="169"/>
      <c r="D5" s="13"/>
      <c r="E5" s="170"/>
      <c r="F5" s="170"/>
      <c r="G5" s="170"/>
      <c r="H5" s="13"/>
      <c r="I5" s="13"/>
      <c r="J5" s="13"/>
      <c r="K5" s="13"/>
      <c r="L5" s="13"/>
    </row>
    <row r="6" spans="1:12" s="14" customFormat="1" ht="30" customHeight="1">
      <c r="A6" s="17"/>
      <c r="B6" s="17"/>
      <c r="C6" s="17"/>
      <c r="D6" s="13"/>
      <c r="E6" s="170"/>
      <c r="F6" s="170"/>
      <c r="G6" s="170"/>
      <c r="H6" s="13"/>
      <c r="I6" s="13"/>
      <c r="J6" s="13"/>
      <c r="K6" s="13"/>
      <c r="L6" s="13"/>
    </row>
    <row r="7" spans="1:12" customFormat="1" ht="30" customHeight="1">
      <c r="A7" s="171" t="s">
        <v>189</v>
      </c>
      <c r="B7" s="171"/>
      <c r="C7" s="171"/>
      <c r="E7" s="170"/>
      <c r="F7" s="170"/>
      <c r="G7" s="170"/>
    </row>
    <row r="8" spans="1:12" customFormat="1" ht="30" customHeight="1">
      <c r="A8" s="18"/>
      <c r="B8" s="18"/>
      <c r="C8" s="18"/>
      <c r="E8" s="170"/>
      <c r="F8" s="170"/>
      <c r="G8" s="170"/>
    </row>
    <row r="9" spans="1:12" s="14" customFormat="1" ht="30" customHeight="1">
      <c r="A9" s="172" t="s">
        <v>45</v>
      </c>
      <c r="B9" s="173"/>
      <c r="C9" s="173"/>
      <c r="D9" s="13"/>
      <c r="E9" s="170"/>
      <c r="F9" s="170"/>
      <c r="G9" s="170"/>
      <c r="H9" s="13"/>
      <c r="I9" s="13"/>
      <c r="J9" s="13"/>
      <c r="K9" s="13"/>
      <c r="L9" s="13"/>
    </row>
    <row r="10" spans="1:12" s="14" customFormat="1" ht="30" customHeight="1">
      <c r="A10" s="174" t="s">
        <v>46</v>
      </c>
      <c r="B10" s="174"/>
      <c r="C10" s="174"/>
      <c r="D10" s="13"/>
      <c r="E10" s="170"/>
      <c r="F10" s="170"/>
      <c r="G10" s="170"/>
      <c r="H10" s="13"/>
      <c r="I10" s="13"/>
      <c r="J10" s="13"/>
      <c r="K10" s="13"/>
      <c r="L10" s="13"/>
    </row>
    <row r="11" spans="1:12" s="14" customFormat="1" ht="30" customHeight="1">
      <c r="A11" s="19"/>
      <c r="B11" s="20"/>
      <c r="C11" s="20"/>
      <c r="D11" s="13"/>
      <c r="E11" s="170"/>
      <c r="F11" s="170"/>
      <c r="G11" s="170"/>
      <c r="H11" s="13"/>
      <c r="I11" s="13"/>
      <c r="J11" s="13"/>
      <c r="K11" s="13"/>
      <c r="L11" s="13"/>
    </row>
    <row r="12" spans="1:12" customFormat="1" ht="30" customHeight="1">
      <c r="A12" s="171" t="s">
        <v>148</v>
      </c>
      <c r="B12" s="171"/>
      <c r="C12" s="171"/>
      <c r="E12" s="170"/>
      <c r="F12" s="170"/>
      <c r="G12" s="170"/>
    </row>
    <row r="13" spans="1:12" customFormat="1" ht="30" customHeight="1">
      <c r="A13" s="18"/>
      <c r="B13" s="18"/>
      <c r="C13" s="18"/>
      <c r="E13" s="170"/>
      <c r="F13" s="170"/>
      <c r="G13" s="170"/>
    </row>
    <row r="14" spans="1:12" customFormat="1" ht="30" customHeight="1">
      <c r="A14" s="171" t="s">
        <v>149</v>
      </c>
      <c r="B14" s="171"/>
      <c r="C14" s="171"/>
      <c r="E14" s="170"/>
      <c r="F14" s="170"/>
      <c r="G14" s="170"/>
    </row>
    <row r="15" spans="1:12" customFormat="1" ht="30" customHeight="1">
      <c r="A15" s="15"/>
      <c r="E15" s="170"/>
      <c r="F15" s="170"/>
      <c r="G15" s="170"/>
    </row>
    <row r="16" spans="1:12" s="21" customFormat="1" ht="30" customHeight="1">
      <c r="A16" s="171" t="s">
        <v>150</v>
      </c>
      <c r="B16" s="171"/>
      <c r="C16" s="171"/>
      <c r="E16" s="170"/>
      <c r="F16" s="170"/>
      <c r="G16" s="170"/>
    </row>
    <row r="17" spans="1:12" customFormat="1" ht="30" customHeight="1">
      <c r="A17" s="15"/>
      <c r="E17" s="170"/>
      <c r="F17" s="170"/>
      <c r="G17" s="170"/>
    </row>
    <row r="18" spans="1:12" customFormat="1" ht="30" customHeight="1">
      <c r="A18" s="171" t="s">
        <v>47</v>
      </c>
      <c r="B18" s="171"/>
      <c r="C18" s="171"/>
      <c r="E18" s="170"/>
      <c r="F18" s="170"/>
      <c r="G18" s="170"/>
    </row>
    <row r="19" spans="1:12" customFormat="1" ht="30" customHeight="1">
      <c r="A19" s="171" t="s">
        <v>48</v>
      </c>
      <c r="B19" s="171"/>
      <c r="C19" s="171"/>
      <c r="E19" s="170"/>
      <c r="F19" s="170"/>
      <c r="G19" s="170"/>
    </row>
    <row r="20" spans="1:12" customFormat="1" ht="30" customHeight="1">
      <c r="A20" s="18"/>
      <c r="B20" s="18"/>
      <c r="C20" s="18"/>
      <c r="E20" s="170"/>
      <c r="F20" s="170"/>
      <c r="G20" s="170"/>
    </row>
    <row r="21" spans="1:12" customFormat="1" ht="30" customHeight="1">
      <c r="A21" s="171" t="s">
        <v>49</v>
      </c>
      <c r="B21" s="171"/>
      <c r="C21" s="171"/>
      <c r="E21" s="170"/>
      <c r="F21" s="170"/>
      <c r="G21" s="170"/>
    </row>
    <row r="22" spans="1:12" customFormat="1" ht="30" customHeight="1">
      <c r="A22" s="175" t="s">
        <v>50</v>
      </c>
      <c r="B22" s="175"/>
      <c r="C22" s="175"/>
      <c r="E22" s="170"/>
      <c r="F22" s="170"/>
      <c r="G22" s="170"/>
    </row>
    <row r="23" spans="1:12" ht="35.1" customHeight="1">
      <c r="A23" s="11"/>
      <c r="B23" s="11"/>
      <c r="C23" s="11"/>
      <c r="D23" s="11"/>
      <c r="E23" s="170"/>
      <c r="F23" s="170"/>
      <c r="G23" s="170"/>
      <c r="H23" s="11"/>
      <c r="I23" s="11"/>
      <c r="J23" s="11"/>
      <c r="K23" s="11"/>
      <c r="L23" s="11"/>
    </row>
    <row r="24" spans="1:1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1:1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1:1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1:1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1:1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1:12" ht="18.75">
      <c r="A34" s="165"/>
      <c r="B34" s="165"/>
      <c r="C34" s="165"/>
      <c r="D34" s="165"/>
      <c r="E34" s="165"/>
      <c r="F34" s="165"/>
      <c r="G34" s="165"/>
      <c r="H34" s="165"/>
      <c r="I34" s="165"/>
      <c r="J34" s="165"/>
      <c r="K34" s="165"/>
      <c r="L34" s="165"/>
    </row>
    <row r="35" spans="1:12" s="16" customFormat="1" ht="31.5">
      <c r="A35" s="166"/>
      <c r="B35" s="167"/>
      <c r="C35" s="167"/>
      <c r="D35" s="167"/>
      <c r="E35" s="167"/>
      <c r="F35" s="167"/>
      <c r="G35" s="167"/>
      <c r="H35" s="167"/>
      <c r="I35" s="167"/>
      <c r="J35" s="167"/>
      <c r="K35" s="167"/>
      <c r="L35" s="167"/>
    </row>
    <row r="36" spans="1:12" s="16" customFormat="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</row>
  </sheetData>
  <mergeCells count="15">
    <mergeCell ref="A34:L34"/>
    <mergeCell ref="A35:L35"/>
    <mergeCell ref="A3:C3"/>
    <mergeCell ref="A5:C5"/>
    <mergeCell ref="E5:G23"/>
    <mergeCell ref="A7:C7"/>
    <mergeCell ref="A9:C9"/>
    <mergeCell ref="A10:C10"/>
    <mergeCell ref="A12:C12"/>
    <mergeCell ref="A14:C14"/>
    <mergeCell ref="A16:C16"/>
    <mergeCell ref="A18:C18"/>
    <mergeCell ref="A19:C19"/>
    <mergeCell ref="A21:C21"/>
    <mergeCell ref="A22:C2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firstPageNumber="177" orientation="portrait" useFirstPageNumber="1" r:id="rId1"/>
  <headerFooter>
    <oddFooter>&amp;C&amp;P&amp;R무일복지재단(2019.11.25)</oddFooter>
  </headerFooter>
  <colBreaks count="1" manualBreakCount="1">
    <brk id="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view="pageBreakPreview" topLeftCell="A4" zoomScaleNormal="100" zoomScaleSheetLayoutView="100" workbookViewId="0">
      <selection activeCell="C20" sqref="C20"/>
    </sheetView>
  </sheetViews>
  <sheetFormatPr defaultRowHeight="13.5"/>
  <cols>
    <col min="1" max="2" width="16.625" style="7" customWidth="1"/>
    <col min="3" max="3" width="17" style="7" customWidth="1"/>
    <col min="4" max="4" width="17.375" style="7" customWidth="1"/>
    <col min="5" max="5" width="16.625" style="7" customWidth="1"/>
    <col min="6" max="10" width="15.5" style="7" customWidth="1"/>
    <col min="11" max="256" width="9" style="6"/>
    <col min="257" max="261" width="17.75" style="6" customWidth="1"/>
    <col min="262" max="266" width="15.5" style="6" customWidth="1"/>
    <col min="267" max="512" width="9" style="6"/>
    <col min="513" max="517" width="17.75" style="6" customWidth="1"/>
    <col min="518" max="522" width="15.5" style="6" customWidth="1"/>
    <col min="523" max="768" width="9" style="6"/>
    <col min="769" max="773" width="17.75" style="6" customWidth="1"/>
    <col min="774" max="778" width="15.5" style="6" customWidth="1"/>
    <col min="779" max="1024" width="9" style="6"/>
    <col min="1025" max="1029" width="17.75" style="6" customWidth="1"/>
    <col min="1030" max="1034" width="15.5" style="6" customWidth="1"/>
    <col min="1035" max="1280" width="9" style="6"/>
    <col min="1281" max="1285" width="17.75" style="6" customWidth="1"/>
    <col min="1286" max="1290" width="15.5" style="6" customWidth="1"/>
    <col min="1291" max="1536" width="9" style="6"/>
    <col min="1537" max="1541" width="17.75" style="6" customWidth="1"/>
    <col min="1542" max="1546" width="15.5" style="6" customWidth="1"/>
    <col min="1547" max="1792" width="9" style="6"/>
    <col min="1793" max="1797" width="17.75" style="6" customWidth="1"/>
    <col min="1798" max="1802" width="15.5" style="6" customWidth="1"/>
    <col min="1803" max="2048" width="9" style="6"/>
    <col min="2049" max="2053" width="17.75" style="6" customWidth="1"/>
    <col min="2054" max="2058" width="15.5" style="6" customWidth="1"/>
    <col min="2059" max="2304" width="9" style="6"/>
    <col min="2305" max="2309" width="17.75" style="6" customWidth="1"/>
    <col min="2310" max="2314" width="15.5" style="6" customWidth="1"/>
    <col min="2315" max="2560" width="9" style="6"/>
    <col min="2561" max="2565" width="17.75" style="6" customWidth="1"/>
    <col min="2566" max="2570" width="15.5" style="6" customWidth="1"/>
    <col min="2571" max="2816" width="9" style="6"/>
    <col min="2817" max="2821" width="17.75" style="6" customWidth="1"/>
    <col min="2822" max="2826" width="15.5" style="6" customWidth="1"/>
    <col min="2827" max="3072" width="9" style="6"/>
    <col min="3073" max="3077" width="17.75" style="6" customWidth="1"/>
    <col min="3078" max="3082" width="15.5" style="6" customWidth="1"/>
    <col min="3083" max="3328" width="9" style="6"/>
    <col min="3329" max="3333" width="17.75" style="6" customWidth="1"/>
    <col min="3334" max="3338" width="15.5" style="6" customWidth="1"/>
    <col min="3339" max="3584" width="9" style="6"/>
    <col min="3585" max="3589" width="17.75" style="6" customWidth="1"/>
    <col min="3590" max="3594" width="15.5" style="6" customWidth="1"/>
    <col min="3595" max="3840" width="9" style="6"/>
    <col min="3841" max="3845" width="17.75" style="6" customWidth="1"/>
    <col min="3846" max="3850" width="15.5" style="6" customWidth="1"/>
    <col min="3851" max="4096" width="9" style="6"/>
    <col min="4097" max="4101" width="17.75" style="6" customWidth="1"/>
    <col min="4102" max="4106" width="15.5" style="6" customWidth="1"/>
    <col min="4107" max="4352" width="9" style="6"/>
    <col min="4353" max="4357" width="17.75" style="6" customWidth="1"/>
    <col min="4358" max="4362" width="15.5" style="6" customWidth="1"/>
    <col min="4363" max="4608" width="9" style="6"/>
    <col min="4609" max="4613" width="17.75" style="6" customWidth="1"/>
    <col min="4614" max="4618" width="15.5" style="6" customWidth="1"/>
    <col min="4619" max="4864" width="9" style="6"/>
    <col min="4865" max="4869" width="17.75" style="6" customWidth="1"/>
    <col min="4870" max="4874" width="15.5" style="6" customWidth="1"/>
    <col min="4875" max="5120" width="9" style="6"/>
    <col min="5121" max="5125" width="17.75" style="6" customWidth="1"/>
    <col min="5126" max="5130" width="15.5" style="6" customWidth="1"/>
    <col min="5131" max="5376" width="9" style="6"/>
    <col min="5377" max="5381" width="17.75" style="6" customWidth="1"/>
    <col min="5382" max="5386" width="15.5" style="6" customWidth="1"/>
    <col min="5387" max="5632" width="9" style="6"/>
    <col min="5633" max="5637" width="17.75" style="6" customWidth="1"/>
    <col min="5638" max="5642" width="15.5" style="6" customWidth="1"/>
    <col min="5643" max="5888" width="9" style="6"/>
    <col min="5889" max="5893" width="17.75" style="6" customWidth="1"/>
    <col min="5894" max="5898" width="15.5" style="6" customWidth="1"/>
    <col min="5899" max="6144" width="9" style="6"/>
    <col min="6145" max="6149" width="17.75" style="6" customWidth="1"/>
    <col min="6150" max="6154" width="15.5" style="6" customWidth="1"/>
    <col min="6155" max="6400" width="9" style="6"/>
    <col min="6401" max="6405" width="17.75" style="6" customWidth="1"/>
    <col min="6406" max="6410" width="15.5" style="6" customWidth="1"/>
    <col min="6411" max="6656" width="9" style="6"/>
    <col min="6657" max="6661" width="17.75" style="6" customWidth="1"/>
    <col min="6662" max="6666" width="15.5" style="6" customWidth="1"/>
    <col min="6667" max="6912" width="9" style="6"/>
    <col min="6913" max="6917" width="17.75" style="6" customWidth="1"/>
    <col min="6918" max="6922" width="15.5" style="6" customWidth="1"/>
    <col min="6923" max="7168" width="9" style="6"/>
    <col min="7169" max="7173" width="17.75" style="6" customWidth="1"/>
    <col min="7174" max="7178" width="15.5" style="6" customWidth="1"/>
    <col min="7179" max="7424" width="9" style="6"/>
    <col min="7425" max="7429" width="17.75" style="6" customWidth="1"/>
    <col min="7430" max="7434" width="15.5" style="6" customWidth="1"/>
    <col min="7435" max="7680" width="9" style="6"/>
    <col min="7681" max="7685" width="17.75" style="6" customWidth="1"/>
    <col min="7686" max="7690" width="15.5" style="6" customWidth="1"/>
    <col min="7691" max="7936" width="9" style="6"/>
    <col min="7937" max="7941" width="17.75" style="6" customWidth="1"/>
    <col min="7942" max="7946" width="15.5" style="6" customWidth="1"/>
    <col min="7947" max="8192" width="9" style="6"/>
    <col min="8193" max="8197" width="17.75" style="6" customWidth="1"/>
    <col min="8198" max="8202" width="15.5" style="6" customWidth="1"/>
    <col min="8203" max="8448" width="9" style="6"/>
    <col min="8449" max="8453" width="17.75" style="6" customWidth="1"/>
    <col min="8454" max="8458" width="15.5" style="6" customWidth="1"/>
    <col min="8459" max="8704" width="9" style="6"/>
    <col min="8705" max="8709" width="17.75" style="6" customWidth="1"/>
    <col min="8710" max="8714" width="15.5" style="6" customWidth="1"/>
    <col min="8715" max="8960" width="9" style="6"/>
    <col min="8961" max="8965" width="17.75" style="6" customWidth="1"/>
    <col min="8966" max="8970" width="15.5" style="6" customWidth="1"/>
    <col min="8971" max="9216" width="9" style="6"/>
    <col min="9217" max="9221" width="17.75" style="6" customWidth="1"/>
    <col min="9222" max="9226" width="15.5" style="6" customWidth="1"/>
    <col min="9227" max="9472" width="9" style="6"/>
    <col min="9473" max="9477" width="17.75" style="6" customWidth="1"/>
    <col min="9478" max="9482" width="15.5" style="6" customWidth="1"/>
    <col min="9483" max="9728" width="9" style="6"/>
    <col min="9729" max="9733" width="17.75" style="6" customWidth="1"/>
    <col min="9734" max="9738" width="15.5" style="6" customWidth="1"/>
    <col min="9739" max="9984" width="9" style="6"/>
    <col min="9985" max="9989" width="17.75" style="6" customWidth="1"/>
    <col min="9990" max="9994" width="15.5" style="6" customWidth="1"/>
    <col min="9995" max="10240" width="9" style="6"/>
    <col min="10241" max="10245" width="17.75" style="6" customWidth="1"/>
    <col min="10246" max="10250" width="15.5" style="6" customWidth="1"/>
    <col min="10251" max="10496" width="9" style="6"/>
    <col min="10497" max="10501" width="17.75" style="6" customWidth="1"/>
    <col min="10502" max="10506" width="15.5" style="6" customWidth="1"/>
    <col min="10507" max="10752" width="9" style="6"/>
    <col min="10753" max="10757" width="17.75" style="6" customWidth="1"/>
    <col min="10758" max="10762" width="15.5" style="6" customWidth="1"/>
    <col min="10763" max="11008" width="9" style="6"/>
    <col min="11009" max="11013" width="17.75" style="6" customWidth="1"/>
    <col min="11014" max="11018" width="15.5" style="6" customWidth="1"/>
    <col min="11019" max="11264" width="9" style="6"/>
    <col min="11265" max="11269" width="17.75" style="6" customWidth="1"/>
    <col min="11270" max="11274" width="15.5" style="6" customWidth="1"/>
    <col min="11275" max="11520" width="9" style="6"/>
    <col min="11521" max="11525" width="17.75" style="6" customWidth="1"/>
    <col min="11526" max="11530" width="15.5" style="6" customWidth="1"/>
    <col min="11531" max="11776" width="9" style="6"/>
    <col min="11777" max="11781" width="17.75" style="6" customWidth="1"/>
    <col min="11782" max="11786" width="15.5" style="6" customWidth="1"/>
    <col min="11787" max="12032" width="9" style="6"/>
    <col min="12033" max="12037" width="17.75" style="6" customWidth="1"/>
    <col min="12038" max="12042" width="15.5" style="6" customWidth="1"/>
    <col min="12043" max="12288" width="9" style="6"/>
    <col min="12289" max="12293" width="17.75" style="6" customWidth="1"/>
    <col min="12294" max="12298" width="15.5" style="6" customWidth="1"/>
    <col min="12299" max="12544" width="9" style="6"/>
    <col min="12545" max="12549" width="17.75" style="6" customWidth="1"/>
    <col min="12550" max="12554" width="15.5" style="6" customWidth="1"/>
    <col min="12555" max="12800" width="9" style="6"/>
    <col min="12801" max="12805" width="17.75" style="6" customWidth="1"/>
    <col min="12806" max="12810" width="15.5" style="6" customWidth="1"/>
    <col min="12811" max="13056" width="9" style="6"/>
    <col min="13057" max="13061" width="17.75" style="6" customWidth="1"/>
    <col min="13062" max="13066" width="15.5" style="6" customWidth="1"/>
    <col min="13067" max="13312" width="9" style="6"/>
    <col min="13313" max="13317" width="17.75" style="6" customWidth="1"/>
    <col min="13318" max="13322" width="15.5" style="6" customWidth="1"/>
    <col min="13323" max="13568" width="9" style="6"/>
    <col min="13569" max="13573" width="17.75" style="6" customWidth="1"/>
    <col min="13574" max="13578" width="15.5" style="6" customWidth="1"/>
    <col min="13579" max="13824" width="9" style="6"/>
    <col min="13825" max="13829" width="17.75" style="6" customWidth="1"/>
    <col min="13830" max="13834" width="15.5" style="6" customWidth="1"/>
    <col min="13835" max="14080" width="9" style="6"/>
    <col min="14081" max="14085" width="17.75" style="6" customWidth="1"/>
    <col min="14086" max="14090" width="15.5" style="6" customWidth="1"/>
    <col min="14091" max="14336" width="9" style="6"/>
    <col min="14337" max="14341" width="17.75" style="6" customWidth="1"/>
    <col min="14342" max="14346" width="15.5" style="6" customWidth="1"/>
    <col min="14347" max="14592" width="9" style="6"/>
    <col min="14593" max="14597" width="17.75" style="6" customWidth="1"/>
    <col min="14598" max="14602" width="15.5" style="6" customWidth="1"/>
    <col min="14603" max="14848" width="9" style="6"/>
    <col min="14849" max="14853" width="17.75" style="6" customWidth="1"/>
    <col min="14854" max="14858" width="15.5" style="6" customWidth="1"/>
    <col min="14859" max="15104" width="9" style="6"/>
    <col min="15105" max="15109" width="17.75" style="6" customWidth="1"/>
    <col min="15110" max="15114" width="15.5" style="6" customWidth="1"/>
    <col min="15115" max="15360" width="9" style="6"/>
    <col min="15361" max="15365" width="17.75" style="6" customWidth="1"/>
    <col min="15366" max="15370" width="15.5" style="6" customWidth="1"/>
    <col min="15371" max="15616" width="9" style="6"/>
    <col min="15617" max="15621" width="17.75" style="6" customWidth="1"/>
    <col min="15622" max="15626" width="15.5" style="6" customWidth="1"/>
    <col min="15627" max="15872" width="9" style="6"/>
    <col min="15873" max="15877" width="17.75" style="6" customWidth="1"/>
    <col min="15878" max="15882" width="15.5" style="6" customWidth="1"/>
    <col min="15883" max="16128" width="9" style="6"/>
    <col min="16129" max="16133" width="17.75" style="6" customWidth="1"/>
    <col min="16134" max="16138" width="15.5" style="6" customWidth="1"/>
    <col min="16139" max="16384" width="9" style="6"/>
  </cols>
  <sheetData>
    <row r="1" spans="1:10" ht="45" customHeight="1">
      <c r="A1" s="176" t="s">
        <v>181</v>
      </c>
      <c r="B1" s="176"/>
      <c r="C1" s="176"/>
      <c r="D1" s="176"/>
      <c r="E1" s="176"/>
      <c r="F1" s="5"/>
      <c r="G1" s="5"/>
      <c r="H1" s="5"/>
      <c r="I1" s="5"/>
      <c r="J1" s="5"/>
    </row>
    <row r="2" spans="1:10" s="56" customFormat="1" ht="24.75" customHeight="1">
      <c r="A2" s="57"/>
      <c r="B2" s="57"/>
      <c r="C2" s="57"/>
      <c r="D2" s="57"/>
      <c r="E2" s="58" t="s">
        <v>159</v>
      </c>
      <c r="F2" s="57"/>
      <c r="G2" s="57"/>
      <c r="H2" s="57"/>
      <c r="I2" s="57"/>
      <c r="J2" s="57"/>
    </row>
    <row r="3" spans="1:10" s="56" customFormat="1" ht="21.95" customHeight="1">
      <c r="A3" s="177" t="s">
        <v>1</v>
      </c>
      <c r="B3" s="177"/>
      <c r="C3" s="177"/>
      <c r="D3" s="177"/>
      <c r="E3" s="177"/>
    </row>
    <row r="4" spans="1:10" s="56" customFormat="1" ht="21.95" customHeight="1" thickBot="1">
      <c r="A4" s="59" t="s">
        <v>2</v>
      </c>
      <c r="B4" s="59" t="s">
        <v>3</v>
      </c>
      <c r="C4" s="60" t="s">
        <v>206</v>
      </c>
      <c r="D4" s="60" t="s">
        <v>207</v>
      </c>
      <c r="E4" s="59" t="s">
        <v>4</v>
      </c>
    </row>
    <row r="5" spans="1:10" s="56" customFormat="1" ht="21.95" customHeight="1" thickTop="1">
      <c r="A5" s="61" t="s">
        <v>5</v>
      </c>
      <c r="B5" s="62"/>
      <c r="C5" s="63">
        <f>SUM(C6:C14)</f>
        <v>351450000</v>
      </c>
      <c r="D5" s="63">
        <f>SUM(D6:D14)</f>
        <v>353750000</v>
      </c>
      <c r="E5" s="64">
        <f>D5-C5</f>
        <v>2300000</v>
      </c>
    </row>
    <row r="6" spans="1:10" s="56" customFormat="1" ht="21.95" customHeight="1">
      <c r="A6" s="65" t="s">
        <v>6</v>
      </c>
      <c r="B6" s="66" t="s">
        <v>7</v>
      </c>
      <c r="C6" s="67">
        <v>0</v>
      </c>
      <c r="D6" s="67">
        <v>0</v>
      </c>
      <c r="E6" s="68">
        <f t="shared" ref="E6:E14" si="0">D6-C6</f>
        <v>0</v>
      </c>
    </row>
    <row r="7" spans="1:10" s="56" customFormat="1" ht="21.95" customHeight="1">
      <c r="A7" s="65" t="s">
        <v>8</v>
      </c>
      <c r="B7" s="66" t="s">
        <v>9</v>
      </c>
      <c r="C7" s="67">
        <v>0</v>
      </c>
      <c r="D7" s="67">
        <v>0</v>
      </c>
      <c r="E7" s="68">
        <f t="shared" si="0"/>
        <v>0</v>
      </c>
    </row>
    <row r="8" spans="1:10" s="56" customFormat="1" ht="21.95" customHeight="1">
      <c r="A8" s="65" t="s">
        <v>10</v>
      </c>
      <c r="B8" s="66" t="s">
        <v>11</v>
      </c>
      <c r="C8" s="67">
        <v>0</v>
      </c>
      <c r="D8" s="67">
        <v>0</v>
      </c>
      <c r="E8" s="68">
        <f t="shared" si="0"/>
        <v>0</v>
      </c>
    </row>
    <row r="9" spans="1:10" s="56" customFormat="1" ht="21.95" customHeight="1">
      <c r="A9" s="65" t="s">
        <v>12</v>
      </c>
      <c r="B9" s="66" t="s">
        <v>13</v>
      </c>
      <c r="C9" s="67">
        <v>0</v>
      </c>
      <c r="D9" s="67">
        <v>0</v>
      </c>
      <c r="E9" s="68">
        <f t="shared" si="0"/>
        <v>0</v>
      </c>
    </row>
    <row r="10" spans="1:10" s="56" customFormat="1" ht="21.95" customHeight="1">
      <c r="A10" s="65" t="s">
        <v>14</v>
      </c>
      <c r="B10" s="66" t="s">
        <v>15</v>
      </c>
      <c r="C10" s="67">
        <f>예산내역!D27</f>
        <v>145500000</v>
      </c>
      <c r="D10" s="67">
        <f>예산내역!E27</f>
        <v>130000000</v>
      </c>
      <c r="E10" s="68">
        <f t="shared" si="0"/>
        <v>-15500000</v>
      </c>
    </row>
    <row r="11" spans="1:10" s="56" customFormat="1" ht="21.95" customHeight="1">
      <c r="A11" s="65" t="s">
        <v>16</v>
      </c>
      <c r="B11" s="66" t="s">
        <v>17</v>
      </c>
      <c r="C11" s="67">
        <v>0</v>
      </c>
      <c r="D11" s="67">
        <v>0</v>
      </c>
      <c r="E11" s="68">
        <f t="shared" si="0"/>
        <v>0</v>
      </c>
    </row>
    <row r="12" spans="1:10" s="56" customFormat="1" ht="21.95" customHeight="1">
      <c r="A12" s="65" t="s">
        <v>18</v>
      </c>
      <c r="B12" s="66" t="s">
        <v>19</v>
      </c>
      <c r="C12" s="67">
        <v>0</v>
      </c>
      <c r="D12" s="67">
        <v>0</v>
      </c>
      <c r="E12" s="68">
        <f t="shared" si="0"/>
        <v>0</v>
      </c>
    </row>
    <row r="13" spans="1:10" s="56" customFormat="1" ht="21.95" customHeight="1">
      <c r="A13" s="65" t="s">
        <v>20</v>
      </c>
      <c r="B13" s="66" t="s">
        <v>21</v>
      </c>
      <c r="C13" s="67">
        <f>예산내역!D38</f>
        <v>202641213</v>
      </c>
      <c r="D13" s="67">
        <f>예산내역!E38</f>
        <v>222650000</v>
      </c>
      <c r="E13" s="68">
        <f t="shared" si="0"/>
        <v>20008787</v>
      </c>
    </row>
    <row r="14" spans="1:10" s="56" customFormat="1" ht="21.95" customHeight="1">
      <c r="A14" s="69" t="s">
        <v>22</v>
      </c>
      <c r="B14" s="70" t="s">
        <v>23</v>
      </c>
      <c r="C14" s="71">
        <f>예산내역!D42</f>
        <v>3308787</v>
      </c>
      <c r="D14" s="71">
        <f>예산내역!E42</f>
        <v>1100000</v>
      </c>
      <c r="E14" s="72">
        <f t="shared" si="0"/>
        <v>-2208787</v>
      </c>
    </row>
    <row r="15" spans="1:10" s="56" customFormat="1" ht="21.95" customHeight="1">
      <c r="A15" s="73"/>
      <c r="B15" s="73"/>
      <c r="C15" s="73"/>
      <c r="D15" s="73"/>
      <c r="E15" s="73"/>
    </row>
    <row r="16" spans="1:10" s="56" customFormat="1" ht="21.95" customHeight="1">
      <c r="A16" s="73"/>
      <c r="B16" s="73"/>
      <c r="C16" s="73"/>
      <c r="D16" s="73"/>
      <c r="E16" s="73"/>
    </row>
    <row r="17" spans="1:7" s="56" customFormat="1" ht="21.95" customHeight="1">
      <c r="A17" s="178" t="s">
        <v>24</v>
      </c>
      <c r="B17" s="178"/>
      <c r="C17" s="178"/>
      <c r="D17" s="178"/>
      <c r="E17" s="178"/>
    </row>
    <row r="18" spans="1:7" s="56" customFormat="1" ht="21.95" customHeight="1" thickBot="1">
      <c r="A18" s="74" t="s">
        <v>2</v>
      </c>
      <c r="B18" s="74" t="s">
        <v>3</v>
      </c>
      <c r="C18" s="60" t="s">
        <v>208</v>
      </c>
      <c r="D18" s="60" t="s">
        <v>207</v>
      </c>
      <c r="E18" s="74" t="s">
        <v>4</v>
      </c>
    </row>
    <row r="19" spans="1:7" s="56" customFormat="1" ht="21.95" customHeight="1" thickTop="1">
      <c r="A19" s="61" t="s">
        <v>25</v>
      </c>
      <c r="B19" s="62"/>
      <c r="C19" s="75">
        <f>SUM(C20:C29)</f>
        <v>351450000</v>
      </c>
      <c r="D19" s="75">
        <f>SUM(D20:D29)</f>
        <v>353750000</v>
      </c>
      <c r="E19" s="64">
        <f>D19-C19</f>
        <v>2300000</v>
      </c>
    </row>
    <row r="20" spans="1:7" s="56" customFormat="1" ht="21.95" customHeight="1">
      <c r="A20" s="179" t="s">
        <v>26</v>
      </c>
      <c r="B20" s="66" t="s">
        <v>27</v>
      </c>
      <c r="C20" s="67">
        <v>0</v>
      </c>
      <c r="D20" s="67">
        <v>0</v>
      </c>
      <c r="E20" s="68">
        <f>D20-C20</f>
        <v>0</v>
      </c>
    </row>
    <row r="21" spans="1:7" s="56" customFormat="1" ht="21.95" customHeight="1">
      <c r="A21" s="179"/>
      <c r="B21" s="66" t="s">
        <v>28</v>
      </c>
      <c r="C21" s="67">
        <f>예산내역!D53</f>
        <v>1500000</v>
      </c>
      <c r="D21" s="67">
        <f>예산내역!E53</f>
        <v>1500000</v>
      </c>
      <c r="E21" s="68">
        <f t="shared" ref="E21:E28" si="1">D21-C21</f>
        <v>0</v>
      </c>
      <c r="F21" s="76"/>
      <c r="G21" s="76"/>
    </row>
    <row r="22" spans="1:7" s="56" customFormat="1" ht="21.95" customHeight="1">
      <c r="A22" s="179"/>
      <c r="B22" s="66" t="s">
        <v>29</v>
      </c>
      <c r="C22" s="67">
        <f>예산내역!D57</f>
        <v>10900000</v>
      </c>
      <c r="D22" s="67">
        <f>예산내역!E57</f>
        <v>10900000</v>
      </c>
      <c r="E22" s="68">
        <f t="shared" si="1"/>
        <v>0</v>
      </c>
    </row>
    <row r="23" spans="1:7" s="56" customFormat="1" ht="21.95" customHeight="1">
      <c r="A23" s="65" t="s">
        <v>30</v>
      </c>
      <c r="B23" s="66" t="s">
        <v>31</v>
      </c>
      <c r="C23" s="67">
        <f>예산내역!D64</f>
        <v>7000000</v>
      </c>
      <c r="D23" s="67">
        <f>예산내역!E64</f>
        <v>7000000</v>
      </c>
      <c r="E23" s="68">
        <f t="shared" si="1"/>
        <v>0</v>
      </c>
    </row>
    <row r="24" spans="1:7" s="56" customFormat="1" ht="21.95" customHeight="1">
      <c r="A24" s="65" t="s">
        <v>32</v>
      </c>
      <c r="B24" s="66" t="s">
        <v>33</v>
      </c>
      <c r="C24" s="67">
        <f>예산내역!D71</f>
        <v>25100000</v>
      </c>
      <c r="D24" s="67">
        <f>예산내역!E71</f>
        <v>35100000</v>
      </c>
      <c r="E24" s="68">
        <f t="shared" si="1"/>
        <v>10000000</v>
      </c>
    </row>
    <row r="25" spans="1:7" s="56" customFormat="1" ht="21.95" customHeight="1">
      <c r="A25" s="65" t="s">
        <v>34</v>
      </c>
      <c r="B25" s="66" t="s">
        <v>35</v>
      </c>
      <c r="C25" s="67">
        <f>예산내역!D78</f>
        <v>83300000</v>
      </c>
      <c r="D25" s="67">
        <f>예산내역!E78</f>
        <v>77300000</v>
      </c>
      <c r="E25" s="68">
        <f t="shared" si="1"/>
        <v>-6000000</v>
      </c>
    </row>
    <row r="26" spans="1:7" s="56" customFormat="1" ht="21.95" customHeight="1">
      <c r="A26" s="65" t="s">
        <v>36</v>
      </c>
      <c r="B26" s="66" t="s">
        <v>37</v>
      </c>
      <c r="C26" s="67">
        <v>0</v>
      </c>
      <c r="D26" s="67">
        <v>0</v>
      </c>
      <c r="E26" s="68">
        <f t="shared" si="1"/>
        <v>0</v>
      </c>
    </row>
    <row r="27" spans="1:7" s="56" customFormat="1" ht="21.95" customHeight="1">
      <c r="A27" s="65" t="s">
        <v>38</v>
      </c>
      <c r="B27" s="66" t="s">
        <v>39</v>
      </c>
      <c r="C27" s="67">
        <v>0</v>
      </c>
      <c r="D27" s="67">
        <v>0</v>
      </c>
      <c r="E27" s="68">
        <f t="shared" si="1"/>
        <v>0</v>
      </c>
    </row>
    <row r="28" spans="1:7" s="56" customFormat="1" ht="21.95" customHeight="1">
      <c r="A28" s="65" t="s">
        <v>40</v>
      </c>
      <c r="B28" s="66" t="s">
        <v>41</v>
      </c>
      <c r="C28" s="67">
        <f>예산내역!D99</f>
        <v>1000000</v>
      </c>
      <c r="D28" s="67">
        <f>예산내역!E99</f>
        <v>1000000</v>
      </c>
      <c r="E28" s="68">
        <f t="shared" si="1"/>
        <v>0</v>
      </c>
    </row>
    <row r="29" spans="1:7" s="56" customFormat="1" ht="21.95" customHeight="1">
      <c r="A29" s="69" t="s">
        <v>42</v>
      </c>
      <c r="B29" s="70" t="s">
        <v>43</v>
      </c>
      <c r="C29" s="71">
        <f>예산내역!D101</f>
        <v>222650000</v>
      </c>
      <c r="D29" s="71">
        <f>예산내역!E101</f>
        <v>220950000</v>
      </c>
      <c r="E29" s="72">
        <f>D29-C29</f>
        <v>-1700000</v>
      </c>
    </row>
    <row r="30" spans="1:7" s="56" customFormat="1" ht="24.95" customHeight="1">
      <c r="B30" s="77"/>
      <c r="C30" s="77"/>
      <c r="D30" s="77"/>
    </row>
    <row r="31" spans="1:7" s="55" customFormat="1" ht="24.95" customHeight="1">
      <c r="B31" s="8"/>
      <c r="C31" s="8"/>
      <c r="D31" s="9"/>
    </row>
  </sheetData>
  <mergeCells count="4">
    <mergeCell ref="A1:E1"/>
    <mergeCell ref="A3:E3"/>
    <mergeCell ref="A17:E17"/>
    <mergeCell ref="A20:A22"/>
  </mergeCells>
  <phoneticPr fontId="2" type="noConversion"/>
  <pageMargins left="0.59055118110236227" right="0.47244094488188981" top="0.98425196850393704" bottom="0.98425196850393704" header="0.51181102362204722" footer="0.51181102362204722"/>
  <pageSetup paperSize="9" firstPageNumber="179" orientation="portrait" useFirstPageNumber="1" r:id="rId1"/>
  <headerFooter alignWithMargins="0">
    <oddFooter>&amp;C&amp;P&amp;R무일복지재단(2019.11.25)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04"/>
  <sheetViews>
    <sheetView view="pageBreakPreview" topLeftCell="A40" zoomScaleNormal="100" zoomScaleSheetLayoutView="100" workbookViewId="0">
      <selection activeCell="H62" sqref="H62"/>
    </sheetView>
  </sheetViews>
  <sheetFormatPr defaultRowHeight="16.5"/>
  <cols>
    <col min="1" max="1" width="11.5" customWidth="1"/>
    <col min="2" max="2" width="13.375" customWidth="1"/>
    <col min="3" max="3" width="15.125" customWidth="1"/>
    <col min="4" max="5" width="14.5" customWidth="1"/>
    <col min="6" max="6" width="14.25" style="39" customWidth="1"/>
    <col min="7" max="7" width="9.875" style="40" customWidth="1"/>
    <col min="8" max="8" width="37.5" customWidth="1"/>
    <col min="258" max="258" width="10.875" customWidth="1"/>
    <col min="259" max="259" width="12.5" customWidth="1"/>
    <col min="260" max="260" width="15.125" customWidth="1"/>
    <col min="261" max="261" width="20" customWidth="1"/>
    <col min="262" max="262" width="20.25" customWidth="1"/>
    <col min="263" max="263" width="16.375" customWidth="1"/>
    <col min="264" max="264" width="37.125" customWidth="1"/>
    <col min="514" max="514" width="10.875" customWidth="1"/>
    <col min="515" max="515" width="12.5" customWidth="1"/>
    <col min="516" max="516" width="15.125" customWidth="1"/>
    <col min="517" max="517" width="20" customWidth="1"/>
    <col min="518" max="518" width="20.25" customWidth="1"/>
    <col min="519" max="519" width="16.375" customWidth="1"/>
    <col min="520" max="520" width="37.125" customWidth="1"/>
    <col min="770" max="770" width="10.875" customWidth="1"/>
    <col min="771" max="771" width="12.5" customWidth="1"/>
    <col min="772" max="772" width="15.125" customWidth="1"/>
    <col min="773" max="773" width="20" customWidth="1"/>
    <col min="774" max="774" width="20.25" customWidth="1"/>
    <col min="775" max="775" width="16.375" customWidth="1"/>
    <col min="776" max="776" width="37.125" customWidth="1"/>
    <col min="1026" max="1026" width="10.875" customWidth="1"/>
    <col min="1027" max="1027" width="12.5" customWidth="1"/>
    <col min="1028" max="1028" width="15.125" customWidth="1"/>
    <col min="1029" max="1029" width="20" customWidth="1"/>
    <col min="1030" max="1030" width="20.25" customWidth="1"/>
    <col min="1031" max="1031" width="16.375" customWidth="1"/>
    <col min="1032" max="1032" width="37.125" customWidth="1"/>
    <col min="1282" max="1282" width="10.875" customWidth="1"/>
    <col min="1283" max="1283" width="12.5" customWidth="1"/>
    <col min="1284" max="1284" width="15.125" customWidth="1"/>
    <col min="1285" max="1285" width="20" customWidth="1"/>
    <col min="1286" max="1286" width="20.25" customWidth="1"/>
    <col min="1287" max="1287" width="16.375" customWidth="1"/>
    <col min="1288" max="1288" width="37.125" customWidth="1"/>
    <col min="1538" max="1538" width="10.875" customWidth="1"/>
    <col min="1539" max="1539" width="12.5" customWidth="1"/>
    <col min="1540" max="1540" width="15.125" customWidth="1"/>
    <col min="1541" max="1541" width="20" customWidth="1"/>
    <col min="1542" max="1542" width="20.25" customWidth="1"/>
    <col min="1543" max="1543" width="16.375" customWidth="1"/>
    <col min="1544" max="1544" width="37.125" customWidth="1"/>
    <col min="1794" max="1794" width="10.875" customWidth="1"/>
    <col min="1795" max="1795" width="12.5" customWidth="1"/>
    <col min="1796" max="1796" width="15.125" customWidth="1"/>
    <col min="1797" max="1797" width="20" customWidth="1"/>
    <col min="1798" max="1798" width="20.25" customWidth="1"/>
    <col min="1799" max="1799" width="16.375" customWidth="1"/>
    <col min="1800" max="1800" width="37.125" customWidth="1"/>
    <col min="2050" max="2050" width="10.875" customWidth="1"/>
    <col min="2051" max="2051" width="12.5" customWidth="1"/>
    <col min="2052" max="2052" width="15.125" customWidth="1"/>
    <col min="2053" max="2053" width="20" customWidth="1"/>
    <col min="2054" max="2054" width="20.25" customWidth="1"/>
    <col min="2055" max="2055" width="16.375" customWidth="1"/>
    <col min="2056" max="2056" width="37.125" customWidth="1"/>
    <col min="2306" max="2306" width="10.875" customWidth="1"/>
    <col min="2307" max="2307" width="12.5" customWidth="1"/>
    <col min="2308" max="2308" width="15.125" customWidth="1"/>
    <col min="2309" max="2309" width="20" customWidth="1"/>
    <col min="2310" max="2310" width="20.25" customWidth="1"/>
    <col min="2311" max="2311" width="16.375" customWidth="1"/>
    <col min="2312" max="2312" width="37.125" customWidth="1"/>
    <col min="2562" max="2562" width="10.875" customWidth="1"/>
    <col min="2563" max="2563" width="12.5" customWidth="1"/>
    <col min="2564" max="2564" width="15.125" customWidth="1"/>
    <col min="2565" max="2565" width="20" customWidth="1"/>
    <col min="2566" max="2566" width="20.25" customWidth="1"/>
    <col min="2567" max="2567" width="16.375" customWidth="1"/>
    <col min="2568" max="2568" width="37.125" customWidth="1"/>
    <col min="2818" max="2818" width="10.875" customWidth="1"/>
    <col min="2819" max="2819" width="12.5" customWidth="1"/>
    <col min="2820" max="2820" width="15.125" customWidth="1"/>
    <col min="2821" max="2821" width="20" customWidth="1"/>
    <col min="2822" max="2822" width="20.25" customWidth="1"/>
    <col min="2823" max="2823" width="16.375" customWidth="1"/>
    <col min="2824" max="2824" width="37.125" customWidth="1"/>
    <col min="3074" max="3074" width="10.875" customWidth="1"/>
    <col min="3075" max="3075" width="12.5" customWidth="1"/>
    <col min="3076" max="3076" width="15.125" customWidth="1"/>
    <col min="3077" max="3077" width="20" customWidth="1"/>
    <col min="3078" max="3078" width="20.25" customWidth="1"/>
    <col min="3079" max="3079" width="16.375" customWidth="1"/>
    <col min="3080" max="3080" width="37.125" customWidth="1"/>
    <col min="3330" max="3330" width="10.875" customWidth="1"/>
    <col min="3331" max="3331" width="12.5" customWidth="1"/>
    <col min="3332" max="3332" width="15.125" customWidth="1"/>
    <col min="3333" max="3333" width="20" customWidth="1"/>
    <col min="3334" max="3334" width="20.25" customWidth="1"/>
    <col min="3335" max="3335" width="16.375" customWidth="1"/>
    <col min="3336" max="3336" width="37.125" customWidth="1"/>
    <col min="3586" max="3586" width="10.875" customWidth="1"/>
    <col min="3587" max="3587" width="12.5" customWidth="1"/>
    <col min="3588" max="3588" width="15.125" customWidth="1"/>
    <col min="3589" max="3589" width="20" customWidth="1"/>
    <col min="3590" max="3590" width="20.25" customWidth="1"/>
    <col min="3591" max="3591" width="16.375" customWidth="1"/>
    <col min="3592" max="3592" width="37.125" customWidth="1"/>
    <col min="3842" max="3842" width="10.875" customWidth="1"/>
    <col min="3843" max="3843" width="12.5" customWidth="1"/>
    <col min="3844" max="3844" width="15.125" customWidth="1"/>
    <col min="3845" max="3845" width="20" customWidth="1"/>
    <col min="3846" max="3846" width="20.25" customWidth="1"/>
    <col min="3847" max="3847" width="16.375" customWidth="1"/>
    <col min="3848" max="3848" width="37.125" customWidth="1"/>
    <col min="4098" max="4098" width="10.875" customWidth="1"/>
    <col min="4099" max="4099" width="12.5" customWidth="1"/>
    <col min="4100" max="4100" width="15.125" customWidth="1"/>
    <col min="4101" max="4101" width="20" customWidth="1"/>
    <col min="4102" max="4102" width="20.25" customWidth="1"/>
    <col min="4103" max="4103" width="16.375" customWidth="1"/>
    <col min="4104" max="4104" width="37.125" customWidth="1"/>
    <col min="4354" max="4354" width="10.875" customWidth="1"/>
    <col min="4355" max="4355" width="12.5" customWidth="1"/>
    <col min="4356" max="4356" width="15.125" customWidth="1"/>
    <col min="4357" max="4357" width="20" customWidth="1"/>
    <col min="4358" max="4358" width="20.25" customWidth="1"/>
    <col min="4359" max="4359" width="16.375" customWidth="1"/>
    <col min="4360" max="4360" width="37.125" customWidth="1"/>
    <col min="4610" max="4610" width="10.875" customWidth="1"/>
    <col min="4611" max="4611" width="12.5" customWidth="1"/>
    <col min="4612" max="4612" width="15.125" customWidth="1"/>
    <col min="4613" max="4613" width="20" customWidth="1"/>
    <col min="4614" max="4614" width="20.25" customWidth="1"/>
    <col min="4615" max="4615" width="16.375" customWidth="1"/>
    <col min="4616" max="4616" width="37.125" customWidth="1"/>
    <col min="4866" max="4866" width="10.875" customWidth="1"/>
    <col min="4867" max="4867" width="12.5" customWidth="1"/>
    <col min="4868" max="4868" width="15.125" customWidth="1"/>
    <col min="4869" max="4869" width="20" customWidth="1"/>
    <col min="4870" max="4870" width="20.25" customWidth="1"/>
    <col min="4871" max="4871" width="16.375" customWidth="1"/>
    <col min="4872" max="4872" width="37.125" customWidth="1"/>
    <col min="5122" max="5122" width="10.875" customWidth="1"/>
    <col min="5123" max="5123" width="12.5" customWidth="1"/>
    <col min="5124" max="5124" width="15.125" customWidth="1"/>
    <col min="5125" max="5125" width="20" customWidth="1"/>
    <col min="5126" max="5126" width="20.25" customWidth="1"/>
    <col min="5127" max="5127" width="16.375" customWidth="1"/>
    <col min="5128" max="5128" width="37.125" customWidth="1"/>
    <col min="5378" max="5378" width="10.875" customWidth="1"/>
    <col min="5379" max="5379" width="12.5" customWidth="1"/>
    <col min="5380" max="5380" width="15.125" customWidth="1"/>
    <col min="5381" max="5381" width="20" customWidth="1"/>
    <col min="5382" max="5382" width="20.25" customWidth="1"/>
    <col min="5383" max="5383" width="16.375" customWidth="1"/>
    <col min="5384" max="5384" width="37.125" customWidth="1"/>
    <col min="5634" max="5634" width="10.875" customWidth="1"/>
    <col min="5635" max="5635" width="12.5" customWidth="1"/>
    <col min="5636" max="5636" width="15.125" customWidth="1"/>
    <col min="5637" max="5637" width="20" customWidth="1"/>
    <col min="5638" max="5638" width="20.25" customWidth="1"/>
    <col min="5639" max="5639" width="16.375" customWidth="1"/>
    <col min="5640" max="5640" width="37.125" customWidth="1"/>
    <col min="5890" max="5890" width="10.875" customWidth="1"/>
    <col min="5891" max="5891" width="12.5" customWidth="1"/>
    <col min="5892" max="5892" width="15.125" customWidth="1"/>
    <col min="5893" max="5893" width="20" customWidth="1"/>
    <col min="5894" max="5894" width="20.25" customWidth="1"/>
    <col min="5895" max="5895" width="16.375" customWidth="1"/>
    <col min="5896" max="5896" width="37.125" customWidth="1"/>
    <col min="6146" max="6146" width="10.875" customWidth="1"/>
    <col min="6147" max="6147" width="12.5" customWidth="1"/>
    <col min="6148" max="6148" width="15.125" customWidth="1"/>
    <col min="6149" max="6149" width="20" customWidth="1"/>
    <col min="6150" max="6150" width="20.25" customWidth="1"/>
    <col min="6151" max="6151" width="16.375" customWidth="1"/>
    <col min="6152" max="6152" width="37.125" customWidth="1"/>
    <col min="6402" max="6402" width="10.875" customWidth="1"/>
    <col min="6403" max="6403" width="12.5" customWidth="1"/>
    <col min="6404" max="6404" width="15.125" customWidth="1"/>
    <col min="6405" max="6405" width="20" customWidth="1"/>
    <col min="6406" max="6406" width="20.25" customWidth="1"/>
    <col min="6407" max="6407" width="16.375" customWidth="1"/>
    <col min="6408" max="6408" width="37.125" customWidth="1"/>
    <col min="6658" max="6658" width="10.875" customWidth="1"/>
    <col min="6659" max="6659" width="12.5" customWidth="1"/>
    <col min="6660" max="6660" width="15.125" customWidth="1"/>
    <col min="6661" max="6661" width="20" customWidth="1"/>
    <col min="6662" max="6662" width="20.25" customWidth="1"/>
    <col min="6663" max="6663" width="16.375" customWidth="1"/>
    <col min="6664" max="6664" width="37.125" customWidth="1"/>
    <col min="6914" max="6914" width="10.875" customWidth="1"/>
    <col min="6915" max="6915" width="12.5" customWidth="1"/>
    <col min="6916" max="6916" width="15.125" customWidth="1"/>
    <col min="6917" max="6917" width="20" customWidth="1"/>
    <col min="6918" max="6918" width="20.25" customWidth="1"/>
    <col min="6919" max="6919" width="16.375" customWidth="1"/>
    <col min="6920" max="6920" width="37.125" customWidth="1"/>
    <col min="7170" max="7170" width="10.875" customWidth="1"/>
    <col min="7171" max="7171" width="12.5" customWidth="1"/>
    <col min="7172" max="7172" width="15.125" customWidth="1"/>
    <col min="7173" max="7173" width="20" customWidth="1"/>
    <col min="7174" max="7174" width="20.25" customWidth="1"/>
    <col min="7175" max="7175" width="16.375" customWidth="1"/>
    <col min="7176" max="7176" width="37.125" customWidth="1"/>
    <col min="7426" max="7426" width="10.875" customWidth="1"/>
    <col min="7427" max="7427" width="12.5" customWidth="1"/>
    <col min="7428" max="7428" width="15.125" customWidth="1"/>
    <col min="7429" max="7429" width="20" customWidth="1"/>
    <col min="7430" max="7430" width="20.25" customWidth="1"/>
    <col min="7431" max="7431" width="16.375" customWidth="1"/>
    <col min="7432" max="7432" width="37.125" customWidth="1"/>
    <col min="7682" max="7682" width="10.875" customWidth="1"/>
    <col min="7683" max="7683" width="12.5" customWidth="1"/>
    <col min="7684" max="7684" width="15.125" customWidth="1"/>
    <col min="7685" max="7685" width="20" customWidth="1"/>
    <col min="7686" max="7686" width="20.25" customWidth="1"/>
    <col min="7687" max="7687" width="16.375" customWidth="1"/>
    <col min="7688" max="7688" width="37.125" customWidth="1"/>
    <col min="7938" max="7938" width="10.875" customWidth="1"/>
    <col min="7939" max="7939" width="12.5" customWidth="1"/>
    <col min="7940" max="7940" width="15.125" customWidth="1"/>
    <col min="7941" max="7941" width="20" customWidth="1"/>
    <col min="7942" max="7942" width="20.25" customWidth="1"/>
    <col min="7943" max="7943" width="16.375" customWidth="1"/>
    <col min="7944" max="7944" width="37.125" customWidth="1"/>
    <col min="8194" max="8194" width="10.875" customWidth="1"/>
    <col min="8195" max="8195" width="12.5" customWidth="1"/>
    <col min="8196" max="8196" width="15.125" customWidth="1"/>
    <col min="8197" max="8197" width="20" customWidth="1"/>
    <col min="8198" max="8198" width="20.25" customWidth="1"/>
    <col min="8199" max="8199" width="16.375" customWidth="1"/>
    <col min="8200" max="8200" width="37.125" customWidth="1"/>
    <col min="8450" max="8450" width="10.875" customWidth="1"/>
    <col min="8451" max="8451" width="12.5" customWidth="1"/>
    <col min="8452" max="8452" width="15.125" customWidth="1"/>
    <col min="8453" max="8453" width="20" customWidth="1"/>
    <col min="8454" max="8454" width="20.25" customWidth="1"/>
    <col min="8455" max="8455" width="16.375" customWidth="1"/>
    <col min="8456" max="8456" width="37.125" customWidth="1"/>
    <col min="8706" max="8706" width="10.875" customWidth="1"/>
    <col min="8707" max="8707" width="12.5" customWidth="1"/>
    <col min="8708" max="8708" width="15.125" customWidth="1"/>
    <col min="8709" max="8709" width="20" customWidth="1"/>
    <col min="8710" max="8710" width="20.25" customWidth="1"/>
    <col min="8711" max="8711" width="16.375" customWidth="1"/>
    <col min="8712" max="8712" width="37.125" customWidth="1"/>
    <col min="8962" max="8962" width="10.875" customWidth="1"/>
    <col min="8963" max="8963" width="12.5" customWidth="1"/>
    <col min="8964" max="8964" width="15.125" customWidth="1"/>
    <col min="8965" max="8965" width="20" customWidth="1"/>
    <col min="8966" max="8966" width="20.25" customWidth="1"/>
    <col min="8967" max="8967" width="16.375" customWidth="1"/>
    <col min="8968" max="8968" width="37.125" customWidth="1"/>
    <col min="9218" max="9218" width="10.875" customWidth="1"/>
    <col min="9219" max="9219" width="12.5" customWidth="1"/>
    <col min="9220" max="9220" width="15.125" customWidth="1"/>
    <col min="9221" max="9221" width="20" customWidth="1"/>
    <col min="9222" max="9222" width="20.25" customWidth="1"/>
    <col min="9223" max="9223" width="16.375" customWidth="1"/>
    <col min="9224" max="9224" width="37.125" customWidth="1"/>
    <col min="9474" max="9474" width="10.875" customWidth="1"/>
    <col min="9475" max="9475" width="12.5" customWidth="1"/>
    <col min="9476" max="9476" width="15.125" customWidth="1"/>
    <col min="9477" max="9477" width="20" customWidth="1"/>
    <col min="9478" max="9478" width="20.25" customWidth="1"/>
    <col min="9479" max="9479" width="16.375" customWidth="1"/>
    <col min="9480" max="9480" width="37.125" customWidth="1"/>
    <col min="9730" max="9730" width="10.875" customWidth="1"/>
    <col min="9731" max="9731" width="12.5" customWidth="1"/>
    <col min="9732" max="9732" width="15.125" customWidth="1"/>
    <col min="9733" max="9733" width="20" customWidth="1"/>
    <col min="9734" max="9734" width="20.25" customWidth="1"/>
    <col min="9735" max="9735" width="16.375" customWidth="1"/>
    <col min="9736" max="9736" width="37.125" customWidth="1"/>
    <col min="9986" max="9986" width="10.875" customWidth="1"/>
    <col min="9987" max="9987" width="12.5" customWidth="1"/>
    <col min="9988" max="9988" width="15.125" customWidth="1"/>
    <col min="9989" max="9989" width="20" customWidth="1"/>
    <col min="9990" max="9990" width="20.25" customWidth="1"/>
    <col min="9991" max="9991" width="16.375" customWidth="1"/>
    <col min="9992" max="9992" width="37.125" customWidth="1"/>
    <col min="10242" max="10242" width="10.875" customWidth="1"/>
    <col min="10243" max="10243" width="12.5" customWidth="1"/>
    <col min="10244" max="10244" width="15.125" customWidth="1"/>
    <col min="10245" max="10245" width="20" customWidth="1"/>
    <col min="10246" max="10246" width="20.25" customWidth="1"/>
    <col min="10247" max="10247" width="16.375" customWidth="1"/>
    <col min="10248" max="10248" width="37.125" customWidth="1"/>
    <col min="10498" max="10498" width="10.875" customWidth="1"/>
    <col min="10499" max="10499" width="12.5" customWidth="1"/>
    <col min="10500" max="10500" width="15.125" customWidth="1"/>
    <col min="10501" max="10501" width="20" customWidth="1"/>
    <col min="10502" max="10502" width="20.25" customWidth="1"/>
    <col min="10503" max="10503" width="16.375" customWidth="1"/>
    <col min="10504" max="10504" width="37.125" customWidth="1"/>
    <col min="10754" max="10754" width="10.875" customWidth="1"/>
    <col min="10755" max="10755" width="12.5" customWidth="1"/>
    <col min="10756" max="10756" width="15.125" customWidth="1"/>
    <col min="10757" max="10757" width="20" customWidth="1"/>
    <col min="10758" max="10758" width="20.25" customWidth="1"/>
    <col min="10759" max="10759" width="16.375" customWidth="1"/>
    <col min="10760" max="10760" width="37.125" customWidth="1"/>
    <col min="11010" max="11010" width="10.875" customWidth="1"/>
    <col min="11011" max="11011" width="12.5" customWidth="1"/>
    <col min="11012" max="11012" width="15.125" customWidth="1"/>
    <col min="11013" max="11013" width="20" customWidth="1"/>
    <col min="11014" max="11014" width="20.25" customWidth="1"/>
    <col min="11015" max="11015" width="16.375" customWidth="1"/>
    <col min="11016" max="11016" width="37.125" customWidth="1"/>
    <col min="11266" max="11266" width="10.875" customWidth="1"/>
    <col min="11267" max="11267" width="12.5" customWidth="1"/>
    <col min="11268" max="11268" width="15.125" customWidth="1"/>
    <col min="11269" max="11269" width="20" customWidth="1"/>
    <col min="11270" max="11270" width="20.25" customWidth="1"/>
    <col min="11271" max="11271" width="16.375" customWidth="1"/>
    <col min="11272" max="11272" width="37.125" customWidth="1"/>
    <col min="11522" max="11522" width="10.875" customWidth="1"/>
    <col min="11523" max="11523" width="12.5" customWidth="1"/>
    <col min="11524" max="11524" width="15.125" customWidth="1"/>
    <col min="11525" max="11525" width="20" customWidth="1"/>
    <col min="11526" max="11526" width="20.25" customWidth="1"/>
    <col min="11527" max="11527" width="16.375" customWidth="1"/>
    <col min="11528" max="11528" width="37.125" customWidth="1"/>
    <col min="11778" max="11778" width="10.875" customWidth="1"/>
    <col min="11779" max="11779" width="12.5" customWidth="1"/>
    <col min="11780" max="11780" width="15.125" customWidth="1"/>
    <col min="11781" max="11781" width="20" customWidth="1"/>
    <col min="11782" max="11782" width="20.25" customWidth="1"/>
    <col min="11783" max="11783" width="16.375" customWidth="1"/>
    <col min="11784" max="11784" width="37.125" customWidth="1"/>
    <col min="12034" max="12034" width="10.875" customWidth="1"/>
    <col min="12035" max="12035" width="12.5" customWidth="1"/>
    <col min="12036" max="12036" width="15.125" customWidth="1"/>
    <col min="12037" max="12037" width="20" customWidth="1"/>
    <col min="12038" max="12038" width="20.25" customWidth="1"/>
    <col min="12039" max="12039" width="16.375" customWidth="1"/>
    <col min="12040" max="12040" width="37.125" customWidth="1"/>
    <col min="12290" max="12290" width="10.875" customWidth="1"/>
    <col min="12291" max="12291" width="12.5" customWidth="1"/>
    <col min="12292" max="12292" width="15.125" customWidth="1"/>
    <col min="12293" max="12293" width="20" customWidth="1"/>
    <col min="12294" max="12294" width="20.25" customWidth="1"/>
    <col min="12295" max="12295" width="16.375" customWidth="1"/>
    <col min="12296" max="12296" width="37.125" customWidth="1"/>
    <col min="12546" max="12546" width="10.875" customWidth="1"/>
    <col min="12547" max="12547" width="12.5" customWidth="1"/>
    <col min="12548" max="12548" width="15.125" customWidth="1"/>
    <col min="12549" max="12549" width="20" customWidth="1"/>
    <col min="12550" max="12550" width="20.25" customWidth="1"/>
    <col min="12551" max="12551" width="16.375" customWidth="1"/>
    <col min="12552" max="12552" width="37.125" customWidth="1"/>
    <col min="12802" max="12802" width="10.875" customWidth="1"/>
    <col min="12803" max="12803" width="12.5" customWidth="1"/>
    <col min="12804" max="12804" width="15.125" customWidth="1"/>
    <col min="12805" max="12805" width="20" customWidth="1"/>
    <col min="12806" max="12806" width="20.25" customWidth="1"/>
    <col min="12807" max="12807" width="16.375" customWidth="1"/>
    <col min="12808" max="12808" width="37.125" customWidth="1"/>
    <col min="13058" max="13058" width="10.875" customWidth="1"/>
    <col min="13059" max="13059" width="12.5" customWidth="1"/>
    <col min="13060" max="13060" width="15.125" customWidth="1"/>
    <col min="13061" max="13061" width="20" customWidth="1"/>
    <col min="13062" max="13062" width="20.25" customWidth="1"/>
    <col min="13063" max="13063" width="16.375" customWidth="1"/>
    <col min="13064" max="13064" width="37.125" customWidth="1"/>
    <col min="13314" max="13314" width="10.875" customWidth="1"/>
    <col min="13315" max="13315" width="12.5" customWidth="1"/>
    <col min="13316" max="13316" width="15.125" customWidth="1"/>
    <col min="13317" max="13317" width="20" customWidth="1"/>
    <col min="13318" max="13318" width="20.25" customWidth="1"/>
    <col min="13319" max="13319" width="16.375" customWidth="1"/>
    <col min="13320" max="13320" width="37.125" customWidth="1"/>
    <col min="13570" max="13570" width="10.875" customWidth="1"/>
    <col min="13571" max="13571" width="12.5" customWidth="1"/>
    <col min="13572" max="13572" width="15.125" customWidth="1"/>
    <col min="13573" max="13573" width="20" customWidth="1"/>
    <col min="13574" max="13574" width="20.25" customWidth="1"/>
    <col min="13575" max="13575" width="16.375" customWidth="1"/>
    <col min="13576" max="13576" width="37.125" customWidth="1"/>
    <col min="13826" max="13826" width="10.875" customWidth="1"/>
    <col min="13827" max="13827" width="12.5" customWidth="1"/>
    <col min="13828" max="13828" width="15.125" customWidth="1"/>
    <col min="13829" max="13829" width="20" customWidth="1"/>
    <col min="13830" max="13830" width="20.25" customWidth="1"/>
    <col min="13831" max="13831" width="16.375" customWidth="1"/>
    <col min="13832" max="13832" width="37.125" customWidth="1"/>
    <col min="14082" max="14082" width="10.875" customWidth="1"/>
    <col min="14083" max="14083" width="12.5" customWidth="1"/>
    <col min="14084" max="14084" width="15.125" customWidth="1"/>
    <col min="14085" max="14085" width="20" customWidth="1"/>
    <col min="14086" max="14086" width="20.25" customWidth="1"/>
    <col min="14087" max="14087" width="16.375" customWidth="1"/>
    <col min="14088" max="14088" width="37.125" customWidth="1"/>
    <col min="14338" max="14338" width="10.875" customWidth="1"/>
    <col min="14339" max="14339" width="12.5" customWidth="1"/>
    <col min="14340" max="14340" width="15.125" customWidth="1"/>
    <col min="14341" max="14341" width="20" customWidth="1"/>
    <col min="14342" max="14342" width="20.25" customWidth="1"/>
    <col min="14343" max="14343" width="16.375" customWidth="1"/>
    <col min="14344" max="14344" width="37.125" customWidth="1"/>
    <col min="14594" max="14594" width="10.875" customWidth="1"/>
    <col min="14595" max="14595" width="12.5" customWidth="1"/>
    <col min="14596" max="14596" width="15.125" customWidth="1"/>
    <col min="14597" max="14597" width="20" customWidth="1"/>
    <col min="14598" max="14598" width="20.25" customWidth="1"/>
    <col min="14599" max="14599" width="16.375" customWidth="1"/>
    <col min="14600" max="14600" width="37.125" customWidth="1"/>
    <col min="14850" max="14850" width="10.875" customWidth="1"/>
    <col min="14851" max="14851" width="12.5" customWidth="1"/>
    <col min="14852" max="14852" width="15.125" customWidth="1"/>
    <col min="14853" max="14853" width="20" customWidth="1"/>
    <col min="14854" max="14854" width="20.25" customWidth="1"/>
    <col min="14855" max="14855" width="16.375" customWidth="1"/>
    <col min="14856" max="14856" width="37.125" customWidth="1"/>
    <col min="15106" max="15106" width="10.875" customWidth="1"/>
    <col min="15107" max="15107" width="12.5" customWidth="1"/>
    <col min="15108" max="15108" width="15.125" customWidth="1"/>
    <col min="15109" max="15109" width="20" customWidth="1"/>
    <col min="15110" max="15110" width="20.25" customWidth="1"/>
    <col min="15111" max="15111" width="16.375" customWidth="1"/>
    <col min="15112" max="15112" width="37.125" customWidth="1"/>
    <col min="15362" max="15362" width="10.875" customWidth="1"/>
    <col min="15363" max="15363" width="12.5" customWidth="1"/>
    <col min="15364" max="15364" width="15.125" customWidth="1"/>
    <col min="15365" max="15365" width="20" customWidth="1"/>
    <col min="15366" max="15366" width="20.25" customWidth="1"/>
    <col min="15367" max="15367" width="16.375" customWidth="1"/>
    <col min="15368" max="15368" width="37.125" customWidth="1"/>
    <col min="15618" max="15618" width="10.875" customWidth="1"/>
    <col min="15619" max="15619" width="12.5" customWidth="1"/>
    <col min="15620" max="15620" width="15.125" customWidth="1"/>
    <col min="15621" max="15621" width="20" customWidth="1"/>
    <col min="15622" max="15622" width="20.25" customWidth="1"/>
    <col min="15623" max="15623" width="16.375" customWidth="1"/>
    <col min="15624" max="15624" width="37.125" customWidth="1"/>
    <col min="15874" max="15874" width="10.875" customWidth="1"/>
    <col min="15875" max="15875" width="12.5" customWidth="1"/>
    <col min="15876" max="15876" width="15.125" customWidth="1"/>
    <col min="15877" max="15877" width="20" customWidth="1"/>
    <col min="15878" max="15878" width="20.25" customWidth="1"/>
    <col min="15879" max="15879" width="16.375" customWidth="1"/>
    <col min="15880" max="15880" width="37.125" customWidth="1"/>
    <col min="16130" max="16130" width="10.875" customWidth="1"/>
    <col min="16131" max="16131" width="12.5" customWidth="1"/>
    <col min="16132" max="16132" width="15.125" customWidth="1"/>
    <col min="16133" max="16133" width="20" customWidth="1"/>
    <col min="16134" max="16134" width="20.25" customWidth="1"/>
    <col min="16135" max="16135" width="16.375" customWidth="1"/>
    <col min="16136" max="16136" width="37.125" customWidth="1"/>
  </cols>
  <sheetData>
    <row r="1" spans="1:8" s="78" customFormat="1" ht="42.75" customHeight="1">
      <c r="A1" s="190" t="s">
        <v>145</v>
      </c>
      <c r="B1" s="190"/>
      <c r="C1" s="190"/>
      <c r="D1" s="190"/>
      <c r="E1" s="190"/>
      <c r="F1" s="190"/>
      <c r="G1" s="190"/>
      <c r="H1" s="190"/>
    </row>
    <row r="2" spans="1:8" s="78" customFormat="1" ht="19.5" customHeight="1">
      <c r="A2" s="79" t="s">
        <v>52</v>
      </c>
      <c r="B2" s="137"/>
      <c r="F2" s="22"/>
      <c r="G2" s="23"/>
      <c r="H2" s="138" t="s">
        <v>158</v>
      </c>
    </row>
    <row r="3" spans="1:8" s="96" customFormat="1" ht="20.100000000000001" customHeight="1">
      <c r="A3" s="185" t="s">
        <v>53</v>
      </c>
      <c r="B3" s="187" t="s">
        <v>54</v>
      </c>
      <c r="C3" s="187" t="s">
        <v>55</v>
      </c>
      <c r="D3" s="189" t="s">
        <v>183</v>
      </c>
      <c r="E3" s="180" t="s">
        <v>184</v>
      </c>
      <c r="F3" s="182" t="s">
        <v>151</v>
      </c>
      <c r="G3" s="182"/>
      <c r="H3" s="183" t="s">
        <v>56</v>
      </c>
    </row>
    <row r="4" spans="1:8" s="96" customFormat="1" ht="20.100000000000001" customHeight="1">
      <c r="A4" s="186"/>
      <c r="B4" s="188"/>
      <c r="C4" s="188"/>
      <c r="D4" s="188"/>
      <c r="E4" s="181"/>
      <c r="F4" s="24" t="s">
        <v>152</v>
      </c>
      <c r="G4" s="41" t="s">
        <v>153</v>
      </c>
      <c r="H4" s="184"/>
    </row>
    <row r="5" spans="1:8" s="96" customFormat="1" ht="20.100000000000001" customHeight="1">
      <c r="A5" s="191" t="s">
        <v>57</v>
      </c>
      <c r="B5" s="192"/>
      <c r="C5" s="193"/>
      <c r="D5" s="93">
        <f>D18+D26+D34+D37+D41</f>
        <v>351450000</v>
      </c>
      <c r="E5" s="93">
        <f>E18+E26+E34+E37+E41</f>
        <v>353750000</v>
      </c>
      <c r="F5" s="25">
        <f>E5-D5</f>
        <v>2300000</v>
      </c>
      <c r="G5" s="26">
        <f>D5/E5*100</f>
        <v>99.34982332155478</v>
      </c>
      <c r="H5" s="80"/>
    </row>
    <row r="6" spans="1:8" s="96" customFormat="1" ht="20.100000000000001" customHeight="1">
      <c r="A6" s="97" t="s">
        <v>58</v>
      </c>
      <c r="B6" s="98"/>
      <c r="C6" s="99"/>
      <c r="D6" s="87">
        <f>D7</f>
        <v>0</v>
      </c>
      <c r="E6" s="87">
        <f>E7</f>
        <v>0</v>
      </c>
      <c r="F6" s="27">
        <f t="shared" ref="F6:F29" si="0">E6-D6</f>
        <v>0</v>
      </c>
      <c r="G6" s="53">
        <v>0</v>
      </c>
      <c r="H6" s="81"/>
    </row>
    <row r="7" spans="1:8" s="96" customFormat="1" ht="20.100000000000001" customHeight="1">
      <c r="A7" s="100"/>
      <c r="B7" s="101" t="s">
        <v>59</v>
      </c>
      <c r="C7" s="99"/>
      <c r="D7" s="89">
        <v>0</v>
      </c>
      <c r="E7" s="89">
        <v>0</v>
      </c>
      <c r="F7" s="27">
        <f t="shared" si="0"/>
        <v>0</v>
      </c>
      <c r="G7" s="53">
        <v>0</v>
      </c>
      <c r="H7" s="81"/>
    </row>
    <row r="8" spans="1:8" s="96" customFormat="1" ht="20.100000000000001" customHeight="1">
      <c r="A8" s="100"/>
      <c r="B8" s="102"/>
      <c r="C8" s="82" t="s">
        <v>60</v>
      </c>
      <c r="D8" s="89">
        <v>0</v>
      </c>
      <c r="E8" s="89">
        <v>0</v>
      </c>
      <c r="F8" s="29">
        <f t="shared" si="0"/>
        <v>0</v>
      </c>
      <c r="G8" s="53">
        <v>0</v>
      </c>
      <c r="H8" s="81"/>
    </row>
    <row r="9" spans="1:8" s="96" customFormat="1" ht="20.100000000000001" customHeight="1">
      <c r="A9" s="100"/>
      <c r="B9" s="102"/>
      <c r="C9" s="82" t="s">
        <v>61</v>
      </c>
      <c r="D9" s="89">
        <v>0</v>
      </c>
      <c r="E9" s="89">
        <v>0</v>
      </c>
      <c r="F9" s="29">
        <f t="shared" si="0"/>
        <v>0</v>
      </c>
      <c r="G9" s="53">
        <v>0</v>
      </c>
      <c r="H9" s="81"/>
    </row>
    <row r="10" spans="1:8" s="96" customFormat="1" ht="20.100000000000001" customHeight="1">
      <c r="A10" s="100"/>
      <c r="B10" s="102"/>
      <c r="C10" s="82" t="s">
        <v>62</v>
      </c>
      <c r="D10" s="89">
        <v>0</v>
      </c>
      <c r="E10" s="89">
        <v>0</v>
      </c>
      <c r="F10" s="29">
        <f t="shared" si="0"/>
        <v>0</v>
      </c>
      <c r="G10" s="53">
        <v>0</v>
      </c>
      <c r="H10" s="81"/>
    </row>
    <row r="11" spans="1:8" s="96" customFormat="1" ht="20.100000000000001" customHeight="1">
      <c r="A11" s="100"/>
      <c r="B11" s="103"/>
      <c r="C11" s="82" t="s">
        <v>63</v>
      </c>
      <c r="D11" s="89">
        <v>0</v>
      </c>
      <c r="E11" s="89">
        <v>0</v>
      </c>
      <c r="F11" s="29">
        <f t="shared" si="0"/>
        <v>0</v>
      </c>
      <c r="G11" s="53">
        <v>0</v>
      </c>
      <c r="H11" s="81"/>
    </row>
    <row r="12" spans="1:8" s="96" customFormat="1" ht="20.100000000000001" customHeight="1">
      <c r="A12" s="97" t="s">
        <v>64</v>
      </c>
      <c r="B12" s="98"/>
      <c r="C12" s="104"/>
      <c r="D12" s="87">
        <f>D13</f>
        <v>0</v>
      </c>
      <c r="E12" s="87">
        <f>E13</f>
        <v>0</v>
      </c>
      <c r="F12" s="29">
        <f t="shared" si="0"/>
        <v>0</v>
      </c>
      <c r="G12" s="53">
        <v>0</v>
      </c>
      <c r="H12" s="81"/>
    </row>
    <row r="13" spans="1:8" s="96" customFormat="1" ht="20.100000000000001" customHeight="1">
      <c r="A13" s="100"/>
      <c r="B13" s="101" t="s">
        <v>65</v>
      </c>
      <c r="C13" s="104"/>
      <c r="D13" s="89">
        <v>0</v>
      </c>
      <c r="E13" s="89">
        <v>0</v>
      </c>
      <c r="F13" s="29">
        <f t="shared" si="0"/>
        <v>0</v>
      </c>
      <c r="G13" s="53">
        <v>0</v>
      </c>
      <c r="H13" s="81"/>
    </row>
    <row r="14" spans="1:8" s="96" customFormat="1" ht="20.100000000000001" customHeight="1">
      <c r="A14" s="100"/>
      <c r="B14" s="105"/>
      <c r="C14" s="82" t="s">
        <v>66</v>
      </c>
      <c r="D14" s="89">
        <v>0</v>
      </c>
      <c r="E14" s="89">
        <v>0</v>
      </c>
      <c r="F14" s="29">
        <f t="shared" si="0"/>
        <v>0</v>
      </c>
      <c r="G14" s="53">
        <v>0</v>
      </c>
      <c r="H14" s="81"/>
    </row>
    <row r="15" spans="1:8" s="96" customFormat="1" ht="20.100000000000001" customHeight="1">
      <c r="A15" s="97" t="s">
        <v>67</v>
      </c>
      <c r="B15" s="98"/>
      <c r="C15" s="104"/>
      <c r="D15" s="87">
        <f>D16</f>
        <v>0</v>
      </c>
      <c r="E15" s="87">
        <f>E16</f>
        <v>0</v>
      </c>
      <c r="F15" s="29">
        <f t="shared" si="0"/>
        <v>0</v>
      </c>
      <c r="G15" s="53">
        <v>0</v>
      </c>
      <c r="H15" s="81"/>
    </row>
    <row r="16" spans="1:8" s="96" customFormat="1" ht="20.100000000000001" customHeight="1">
      <c r="A16" s="100"/>
      <c r="B16" s="101" t="s">
        <v>68</v>
      </c>
      <c r="C16" s="104"/>
      <c r="D16" s="89">
        <v>0</v>
      </c>
      <c r="E16" s="89">
        <v>0</v>
      </c>
      <c r="F16" s="29">
        <f t="shared" si="0"/>
        <v>0</v>
      </c>
      <c r="G16" s="53">
        <v>0</v>
      </c>
      <c r="H16" s="81"/>
    </row>
    <row r="17" spans="1:8" s="96" customFormat="1" ht="20.100000000000001" customHeight="1">
      <c r="A17" s="100"/>
      <c r="B17" s="105"/>
      <c r="C17" s="82" t="s">
        <v>69</v>
      </c>
      <c r="D17" s="89">
        <v>0</v>
      </c>
      <c r="E17" s="89">
        <v>0</v>
      </c>
      <c r="F17" s="29">
        <f t="shared" si="0"/>
        <v>0</v>
      </c>
      <c r="G17" s="53">
        <v>0</v>
      </c>
      <c r="H17" s="81"/>
    </row>
    <row r="18" spans="1:8" s="96" customFormat="1" ht="20.100000000000001" customHeight="1">
      <c r="A18" s="97" t="s">
        <v>70</v>
      </c>
      <c r="B18" s="98"/>
      <c r="C18" s="104"/>
      <c r="D18" s="87">
        <f>D19</f>
        <v>0</v>
      </c>
      <c r="E18" s="87">
        <f>E19</f>
        <v>0</v>
      </c>
      <c r="F18" s="29">
        <f t="shared" si="0"/>
        <v>0</v>
      </c>
      <c r="G18" s="53">
        <v>0</v>
      </c>
      <c r="H18" s="81"/>
    </row>
    <row r="19" spans="1:8" s="96" customFormat="1" ht="20.100000000000001" customHeight="1">
      <c r="A19" s="100"/>
      <c r="B19" s="101" t="s">
        <v>71</v>
      </c>
      <c r="C19" s="104"/>
      <c r="D19" s="89">
        <f>SUM(D20:D23)</f>
        <v>0</v>
      </c>
      <c r="E19" s="89">
        <f>SUM(E20:E23)</f>
        <v>0</v>
      </c>
      <c r="F19" s="29">
        <f t="shared" si="0"/>
        <v>0</v>
      </c>
      <c r="G19" s="53">
        <v>0</v>
      </c>
      <c r="H19" s="81"/>
    </row>
    <row r="20" spans="1:8" s="96" customFormat="1" ht="20.100000000000001" customHeight="1">
      <c r="A20" s="100"/>
      <c r="B20" s="102"/>
      <c r="C20" s="82" t="s">
        <v>72</v>
      </c>
      <c r="D20" s="89">
        <v>0</v>
      </c>
      <c r="E20" s="89">
        <v>0</v>
      </c>
      <c r="F20" s="29">
        <f t="shared" si="0"/>
        <v>0</v>
      </c>
      <c r="G20" s="53">
        <v>0</v>
      </c>
      <c r="H20" s="81"/>
    </row>
    <row r="21" spans="1:8" s="96" customFormat="1" ht="20.100000000000001" customHeight="1">
      <c r="A21" s="100"/>
      <c r="B21" s="102"/>
      <c r="C21" s="82" t="s">
        <v>73</v>
      </c>
      <c r="D21" s="89">
        <v>0</v>
      </c>
      <c r="E21" s="89">
        <v>0</v>
      </c>
      <c r="F21" s="31">
        <f t="shared" si="0"/>
        <v>0</v>
      </c>
      <c r="G21" s="53">
        <v>0</v>
      </c>
      <c r="H21" s="81"/>
    </row>
    <row r="22" spans="1:8" s="96" customFormat="1" ht="20.100000000000001" customHeight="1">
      <c r="A22" s="100"/>
      <c r="B22" s="102"/>
      <c r="C22" s="82" t="s">
        <v>74</v>
      </c>
      <c r="D22" s="89">
        <v>0</v>
      </c>
      <c r="E22" s="89">
        <v>0</v>
      </c>
      <c r="F22" s="32">
        <f t="shared" si="0"/>
        <v>0</v>
      </c>
      <c r="G22" s="53">
        <v>0</v>
      </c>
      <c r="H22" s="81"/>
    </row>
    <row r="23" spans="1:8" s="96" customFormat="1" ht="20.100000000000001" customHeight="1">
      <c r="A23" s="123"/>
      <c r="B23" s="113"/>
      <c r="C23" s="114" t="s">
        <v>75</v>
      </c>
      <c r="D23" s="91">
        <v>0</v>
      </c>
      <c r="E23" s="91">
        <v>0</v>
      </c>
      <c r="F23" s="154">
        <f t="shared" si="0"/>
        <v>0</v>
      </c>
      <c r="G23" s="155">
        <v>0</v>
      </c>
      <c r="H23" s="156"/>
    </row>
    <row r="24" spans="1:8" s="96" customFormat="1" ht="20.100000000000001" customHeight="1">
      <c r="A24" s="185" t="s">
        <v>53</v>
      </c>
      <c r="B24" s="187" t="s">
        <v>54</v>
      </c>
      <c r="C24" s="187" t="s">
        <v>55</v>
      </c>
      <c r="D24" s="189" t="s">
        <v>183</v>
      </c>
      <c r="E24" s="180" t="s">
        <v>184</v>
      </c>
      <c r="F24" s="182" t="s">
        <v>151</v>
      </c>
      <c r="G24" s="182"/>
      <c r="H24" s="183" t="s">
        <v>56</v>
      </c>
    </row>
    <row r="25" spans="1:8" s="96" customFormat="1" ht="20.100000000000001" customHeight="1">
      <c r="A25" s="186"/>
      <c r="B25" s="188"/>
      <c r="C25" s="188"/>
      <c r="D25" s="188"/>
      <c r="E25" s="181"/>
      <c r="F25" s="24" t="s">
        <v>152</v>
      </c>
      <c r="G25" s="41" t="s">
        <v>153</v>
      </c>
      <c r="H25" s="184"/>
    </row>
    <row r="26" spans="1:8" s="96" customFormat="1" ht="20.100000000000001" customHeight="1">
      <c r="A26" s="97" t="s">
        <v>76</v>
      </c>
      <c r="B26" s="106"/>
      <c r="C26" s="104"/>
      <c r="D26" s="87">
        <f>D27</f>
        <v>145500000</v>
      </c>
      <c r="E26" s="87">
        <f>E27</f>
        <v>130000000</v>
      </c>
      <c r="F26" s="32">
        <f t="shared" si="0"/>
        <v>-15500000</v>
      </c>
      <c r="G26" s="28">
        <f>D26/E26*100</f>
        <v>111.92307692307692</v>
      </c>
      <c r="H26" s="81"/>
    </row>
    <row r="27" spans="1:8" s="96" customFormat="1" ht="20.100000000000001" customHeight="1">
      <c r="A27" s="107"/>
      <c r="B27" s="101" t="s">
        <v>77</v>
      </c>
      <c r="C27" s="104"/>
      <c r="D27" s="89">
        <f>D28+D29</f>
        <v>145500000</v>
      </c>
      <c r="E27" s="89">
        <f>E28+E29</f>
        <v>130000000</v>
      </c>
      <c r="F27" s="32">
        <f t="shared" si="0"/>
        <v>-15500000</v>
      </c>
      <c r="G27" s="28">
        <f>D27/E27*100</f>
        <v>111.92307692307692</v>
      </c>
      <c r="H27" s="81"/>
    </row>
    <row r="28" spans="1:8" s="96" customFormat="1" ht="20.100000000000001" customHeight="1">
      <c r="A28" s="107"/>
      <c r="B28" s="108"/>
      <c r="C28" s="82" t="s">
        <v>78</v>
      </c>
      <c r="D28" s="89">
        <v>45500000</v>
      </c>
      <c r="E28" s="89">
        <v>30000000</v>
      </c>
      <c r="F28" s="33">
        <f t="shared" si="0"/>
        <v>-15500000</v>
      </c>
      <c r="G28" s="28">
        <f>D28/E28*100</f>
        <v>151.66666666666666</v>
      </c>
      <c r="H28" s="88" t="s">
        <v>182</v>
      </c>
    </row>
    <row r="29" spans="1:8" s="96" customFormat="1" ht="20.100000000000001" customHeight="1">
      <c r="A29" s="109"/>
      <c r="B29" s="103"/>
      <c r="C29" s="82" t="s">
        <v>155</v>
      </c>
      <c r="D29" s="89">
        <v>100000000</v>
      </c>
      <c r="E29" s="89">
        <v>100000000</v>
      </c>
      <c r="F29" s="32">
        <f t="shared" si="0"/>
        <v>0</v>
      </c>
      <c r="G29" s="28">
        <f>D29/E29*100</f>
        <v>100</v>
      </c>
      <c r="H29" s="81" t="s">
        <v>79</v>
      </c>
    </row>
    <row r="30" spans="1:8" s="96" customFormat="1" ht="20.100000000000001" customHeight="1">
      <c r="A30" s="97" t="s">
        <v>80</v>
      </c>
      <c r="B30" s="106"/>
      <c r="C30" s="104"/>
      <c r="D30" s="87">
        <f>D31</f>
        <v>0</v>
      </c>
      <c r="E30" s="87">
        <f>E31</f>
        <v>0</v>
      </c>
      <c r="F30" s="32">
        <f>E30-D30</f>
        <v>0</v>
      </c>
      <c r="G30" s="28">
        <v>0</v>
      </c>
      <c r="H30" s="81"/>
    </row>
    <row r="31" spans="1:8" s="96" customFormat="1" ht="20.100000000000001" customHeight="1">
      <c r="A31" s="100"/>
      <c r="B31" s="101" t="s">
        <v>81</v>
      </c>
      <c r="C31" s="104"/>
      <c r="D31" s="89">
        <f>D33+D32</f>
        <v>0</v>
      </c>
      <c r="E31" s="89">
        <f>E33+E32</f>
        <v>0</v>
      </c>
      <c r="F31" s="29">
        <f t="shared" ref="F31:F45" si="1">E31-D31</f>
        <v>0</v>
      </c>
      <c r="G31" s="28">
        <v>0</v>
      </c>
      <c r="H31" s="81"/>
    </row>
    <row r="32" spans="1:8" s="96" customFormat="1" ht="20.100000000000001" customHeight="1">
      <c r="A32" s="100"/>
      <c r="B32" s="108"/>
      <c r="C32" s="82" t="s">
        <v>82</v>
      </c>
      <c r="D32" s="89">
        <v>0</v>
      </c>
      <c r="E32" s="89">
        <v>0</v>
      </c>
      <c r="F32" s="29">
        <f t="shared" si="1"/>
        <v>0</v>
      </c>
      <c r="G32" s="28">
        <v>0</v>
      </c>
      <c r="H32" s="81"/>
    </row>
    <row r="33" spans="1:8" s="96" customFormat="1" ht="20.100000000000001" customHeight="1">
      <c r="A33" s="110"/>
      <c r="B33" s="103"/>
      <c r="C33" s="82" t="s">
        <v>83</v>
      </c>
      <c r="D33" s="89">
        <v>0</v>
      </c>
      <c r="E33" s="89">
        <v>0</v>
      </c>
      <c r="F33" s="29">
        <f t="shared" si="1"/>
        <v>0</v>
      </c>
      <c r="G33" s="28">
        <v>0</v>
      </c>
      <c r="H33" s="81"/>
    </row>
    <row r="34" spans="1:8" s="96" customFormat="1" ht="20.100000000000001" customHeight="1">
      <c r="A34" s="97" t="s">
        <v>84</v>
      </c>
      <c r="B34" s="106"/>
      <c r="C34" s="104"/>
      <c r="D34" s="87">
        <f>D35</f>
        <v>0</v>
      </c>
      <c r="E34" s="87">
        <f>E35</f>
        <v>0</v>
      </c>
      <c r="F34" s="29">
        <f t="shared" si="1"/>
        <v>0</v>
      </c>
      <c r="G34" s="28">
        <v>0</v>
      </c>
      <c r="H34" s="81"/>
    </row>
    <row r="35" spans="1:8" s="96" customFormat="1" ht="20.100000000000001" customHeight="1">
      <c r="A35" s="100"/>
      <c r="B35" s="101" t="s">
        <v>85</v>
      </c>
      <c r="C35" s="104"/>
      <c r="D35" s="89">
        <f>D36</f>
        <v>0</v>
      </c>
      <c r="E35" s="89">
        <f>E36</f>
        <v>0</v>
      </c>
      <c r="F35" s="29">
        <f t="shared" si="1"/>
        <v>0</v>
      </c>
      <c r="G35" s="28">
        <v>0</v>
      </c>
      <c r="H35" s="81"/>
    </row>
    <row r="36" spans="1:8" s="96" customFormat="1" ht="20.100000000000001" customHeight="1">
      <c r="A36" s="110"/>
      <c r="B36" s="105"/>
      <c r="C36" s="82" t="s">
        <v>86</v>
      </c>
      <c r="D36" s="89">
        <v>0</v>
      </c>
      <c r="E36" s="89">
        <v>0</v>
      </c>
      <c r="F36" s="32">
        <f t="shared" si="1"/>
        <v>0</v>
      </c>
      <c r="G36" s="28">
        <v>0</v>
      </c>
      <c r="H36" s="83"/>
    </row>
    <row r="37" spans="1:8" s="96" customFormat="1" ht="20.100000000000001" customHeight="1">
      <c r="A37" s="110" t="s">
        <v>87</v>
      </c>
      <c r="B37" s="98"/>
      <c r="C37" s="111"/>
      <c r="D37" s="93">
        <f>D38</f>
        <v>202641213</v>
      </c>
      <c r="E37" s="93">
        <f>E38</f>
        <v>222650000</v>
      </c>
      <c r="F37" s="36">
        <f t="shared" si="1"/>
        <v>20008787</v>
      </c>
      <c r="G37" s="28">
        <f>E37/D37*100</f>
        <v>109.87399685571364</v>
      </c>
      <c r="H37" s="80"/>
    </row>
    <row r="38" spans="1:8" s="96" customFormat="1" ht="20.100000000000001" customHeight="1">
      <c r="A38" s="107"/>
      <c r="B38" s="101" t="s">
        <v>88</v>
      </c>
      <c r="C38" s="104"/>
      <c r="D38" s="89">
        <v>202641213</v>
      </c>
      <c r="E38" s="89">
        <f>E40+E39</f>
        <v>222650000</v>
      </c>
      <c r="F38" s="36">
        <f t="shared" si="1"/>
        <v>20008787</v>
      </c>
      <c r="G38" s="28">
        <f>E38/D38*100</f>
        <v>109.87399685571364</v>
      </c>
      <c r="H38" s="81"/>
    </row>
    <row r="39" spans="1:8" s="96" customFormat="1" ht="20.100000000000001" customHeight="1">
      <c r="A39" s="107"/>
      <c r="B39" s="102"/>
      <c r="C39" s="82" t="s">
        <v>89</v>
      </c>
      <c r="D39" s="89">
        <v>0</v>
      </c>
      <c r="E39" s="89">
        <v>0</v>
      </c>
      <c r="F39" s="36">
        <f t="shared" si="1"/>
        <v>0</v>
      </c>
      <c r="G39" s="28">
        <v>0</v>
      </c>
      <c r="H39" s="81"/>
    </row>
    <row r="40" spans="1:8" s="96" customFormat="1" ht="45">
      <c r="A40" s="109"/>
      <c r="B40" s="103"/>
      <c r="C40" s="82" t="s">
        <v>90</v>
      </c>
      <c r="D40" s="84">
        <v>202641213</v>
      </c>
      <c r="E40" s="84">
        <v>222650000</v>
      </c>
      <c r="F40" s="36">
        <f t="shared" si="1"/>
        <v>20008787</v>
      </c>
      <c r="G40" s="28">
        <f>E40/D40*100</f>
        <v>109.87399685571364</v>
      </c>
      <c r="H40" s="95" t="s">
        <v>185</v>
      </c>
    </row>
    <row r="41" spans="1:8" s="96" customFormat="1" ht="20.100000000000001" customHeight="1">
      <c r="A41" s="97" t="s">
        <v>91</v>
      </c>
      <c r="B41" s="98"/>
      <c r="C41" s="111"/>
      <c r="D41" s="87">
        <f>D42</f>
        <v>3308787</v>
      </c>
      <c r="E41" s="87">
        <f>E42</f>
        <v>1100000</v>
      </c>
      <c r="F41" s="36">
        <f t="shared" si="1"/>
        <v>-2208787</v>
      </c>
      <c r="G41" s="28"/>
      <c r="H41" s="80"/>
    </row>
    <row r="42" spans="1:8" s="96" customFormat="1" ht="20.100000000000001" customHeight="1">
      <c r="A42" s="107"/>
      <c r="B42" s="101" t="s">
        <v>92</v>
      </c>
      <c r="C42" s="104"/>
      <c r="D42" s="89">
        <f>SUM(D43:D45)</f>
        <v>3308787</v>
      </c>
      <c r="E42" s="89">
        <f>SUM(E43:E45)</f>
        <v>1100000</v>
      </c>
      <c r="F42" s="36">
        <f t="shared" si="1"/>
        <v>-2208787</v>
      </c>
      <c r="G42" s="28">
        <f>E42/D42*100</f>
        <v>33.244811467163046</v>
      </c>
      <c r="H42" s="81"/>
    </row>
    <row r="43" spans="1:8" s="96" customFormat="1" ht="20.100000000000001" customHeight="1">
      <c r="A43" s="107"/>
      <c r="B43" s="102"/>
      <c r="C43" s="82" t="s">
        <v>93</v>
      </c>
      <c r="D43" s="89">
        <v>0</v>
      </c>
      <c r="E43" s="89">
        <v>0</v>
      </c>
      <c r="F43" s="35">
        <f t="shared" si="1"/>
        <v>0</v>
      </c>
      <c r="G43" s="28">
        <v>0</v>
      </c>
      <c r="H43" s="81"/>
    </row>
    <row r="44" spans="1:8" s="96" customFormat="1" ht="20.100000000000001" customHeight="1">
      <c r="A44" s="107"/>
      <c r="B44" s="102"/>
      <c r="C44" s="82" t="s">
        <v>94</v>
      </c>
      <c r="D44" s="89">
        <v>108787</v>
      </c>
      <c r="E44" s="89">
        <v>100000</v>
      </c>
      <c r="F44" s="32">
        <f t="shared" si="1"/>
        <v>-8787</v>
      </c>
      <c r="G44" s="28">
        <v>0</v>
      </c>
      <c r="H44" s="81" t="s">
        <v>95</v>
      </c>
    </row>
    <row r="45" spans="1:8" s="96" customFormat="1" ht="20.100000000000001" customHeight="1">
      <c r="A45" s="112"/>
      <c r="B45" s="113"/>
      <c r="C45" s="114" t="s">
        <v>96</v>
      </c>
      <c r="D45" s="91">
        <v>3200000</v>
      </c>
      <c r="E45" s="91">
        <v>1000000</v>
      </c>
      <c r="F45" s="44">
        <f t="shared" si="1"/>
        <v>-2200000</v>
      </c>
      <c r="G45" s="34">
        <f>E45/D45*100</f>
        <v>31.25</v>
      </c>
      <c r="H45" s="85"/>
    </row>
    <row r="46" spans="1:8" s="96" customFormat="1" ht="25.5" customHeight="1">
      <c r="A46" s="194" t="s">
        <v>146</v>
      </c>
      <c r="B46" s="194"/>
      <c r="C46" s="194"/>
      <c r="D46" s="194"/>
      <c r="E46" s="194"/>
      <c r="F46" s="194"/>
      <c r="G46" s="194"/>
      <c r="H46" s="194"/>
    </row>
    <row r="47" spans="1:8" s="96" customFormat="1" ht="33" customHeight="1">
      <c r="A47" s="115" t="s">
        <v>52</v>
      </c>
      <c r="B47" s="115"/>
      <c r="C47" s="116"/>
      <c r="D47" s="117"/>
      <c r="E47" s="117"/>
      <c r="F47" s="42"/>
      <c r="G47" s="43"/>
      <c r="H47" s="136" t="s">
        <v>157</v>
      </c>
    </row>
    <row r="48" spans="1:8" s="96" customFormat="1" ht="20.100000000000001" customHeight="1">
      <c r="A48" s="185" t="s">
        <v>53</v>
      </c>
      <c r="B48" s="187" t="s">
        <v>54</v>
      </c>
      <c r="C48" s="187" t="s">
        <v>55</v>
      </c>
      <c r="D48" s="189" t="s">
        <v>183</v>
      </c>
      <c r="E48" s="180" t="s">
        <v>184</v>
      </c>
      <c r="F48" s="182" t="s">
        <v>151</v>
      </c>
      <c r="G48" s="182"/>
      <c r="H48" s="183" t="s">
        <v>56</v>
      </c>
    </row>
    <row r="49" spans="1:8" s="96" customFormat="1" ht="20.100000000000001" customHeight="1">
      <c r="A49" s="186"/>
      <c r="B49" s="188"/>
      <c r="C49" s="188"/>
      <c r="D49" s="188"/>
      <c r="E49" s="181"/>
      <c r="F49" s="24" t="s">
        <v>152</v>
      </c>
      <c r="G49" s="41" t="s">
        <v>153</v>
      </c>
      <c r="H49" s="184"/>
    </row>
    <row r="50" spans="1:8" s="96" customFormat="1" ht="20.100000000000001" customHeight="1">
      <c r="A50" s="191" t="s">
        <v>57</v>
      </c>
      <c r="B50" s="192"/>
      <c r="C50" s="193"/>
      <c r="D50" s="93">
        <f>D51+D63+D70+D77+D88+D97+D100</f>
        <v>351450000</v>
      </c>
      <c r="E50" s="93">
        <f>E51+E63+E70+E77+E88+E97+E100</f>
        <v>353750000</v>
      </c>
      <c r="F50" s="47">
        <f>E50-D50</f>
        <v>2300000</v>
      </c>
      <c r="G50" s="48">
        <f>E50/D50*100</f>
        <v>100.65443164034713</v>
      </c>
      <c r="H50" s="86">
        <f>D5-D50</f>
        <v>0</v>
      </c>
    </row>
    <row r="51" spans="1:8" s="96" customFormat="1" ht="20.100000000000001" customHeight="1">
      <c r="A51" s="97" t="s">
        <v>97</v>
      </c>
      <c r="B51" s="106"/>
      <c r="C51" s="99"/>
      <c r="D51" s="87">
        <f>D53+D57</f>
        <v>12400000</v>
      </c>
      <c r="E51" s="87">
        <f>E53+E57</f>
        <v>12400000</v>
      </c>
      <c r="F51" s="49">
        <f>E51-D51</f>
        <v>0</v>
      </c>
      <c r="G51" s="48">
        <f>E51/D51*100</f>
        <v>100</v>
      </c>
      <c r="H51" s="88"/>
    </row>
    <row r="52" spans="1:8" s="96" customFormat="1" ht="20.100000000000001" customHeight="1">
      <c r="A52" s="107"/>
      <c r="B52" s="118" t="s">
        <v>98</v>
      </c>
      <c r="C52" s="99"/>
      <c r="D52" s="89">
        <v>0</v>
      </c>
      <c r="E52" s="89">
        <v>0</v>
      </c>
      <c r="F52" s="29"/>
      <c r="G52" s="28"/>
      <c r="H52" s="88"/>
    </row>
    <row r="53" spans="1:8" s="96" customFormat="1" ht="20.100000000000001" customHeight="1">
      <c r="A53" s="107"/>
      <c r="B53" s="101" t="s">
        <v>99</v>
      </c>
      <c r="C53" s="99"/>
      <c r="D53" s="89">
        <f>D54+D55+D56</f>
        <v>1500000</v>
      </c>
      <c r="E53" s="89">
        <f>E54+E55+E56</f>
        <v>1500000</v>
      </c>
      <c r="F53" s="36">
        <f>E53-D53</f>
        <v>0</v>
      </c>
      <c r="G53" s="28">
        <f>E53/D53*100</f>
        <v>100</v>
      </c>
      <c r="H53" s="88"/>
    </row>
    <row r="54" spans="1:8" s="96" customFormat="1" ht="20.100000000000001" customHeight="1">
      <c r="A54" s="107"/>
      <c r="B54" s="108"/>
      <c r="C54" s="82" t="s">
        <v>100</v>
      </c>
      <c r="D54" s="89">
        <v>500000</v>
      </c>
      <c r="E54" s="89">
        <v>500000</v>
      </c>
      <c r="F54" s="36">
        <f t="shared" ref="F54:F76" si="2">E54-D54</f>
        <v>0</v>
      </c>
      <c r="G54" s="28">
        <f>E54/D54*100</f>
        <v>100</v>
      </c>
      <c r="H54" s="88" t="s">
        <v>171</v>
      </c>
    </row>
    <row r="55" spans="1:8" s="96" customFormat="1" ht="20.100000000000001" customHeight="1">
      <c r="A55" s="107"/>
      <c r="B55" s="108"/>
      <c r="C55" s="82" t="s">
        <v>101</v>
      </c>
      <c r="D55" s="89">
        <v>0</v>
      </c>
      <c r="E55" s="89">
        <v>0</v>
      </c>
      <c r="F55" s="36">
        <f t="shared" si="2"/>
        <v>0</v>
      </c>
      <c r="G55" s="28">
        <v>0</v>
      </c>
      <c r="H55" s="88"/>
    </row>
    <row r="56" spans="1:8" s="96" customFormat="1" ht="20.100000000000001" customHeight="1">
      <c r="A56" s="107"/>
      <c r="B56" s="105"/>
      <c r="C56" s="82" t="s">
        <v>102</v>
      </c>
      <c r="D56" s="89">
        <v>1000000</v>
      </c>
      <c r="E56" s="89">
        <v>1000000</v>
      </c>
      <c r="F56" s="36">
        <f t="shared" si="2"/>
        <v>0</v>
      </c>
      <c r="G56" s="28">
        <f t="shared" ref="G56:G61" si="3">E56/D56*100</f>
        <v>100</v>
      </c>
      <c r="H56" s="88"/>
    </row>
    <row r="57" spans="1:8" s="96" customFormat="1" ht="20.100000000000001" customHeight="1">
      <c r="A57" s="107"/>
      <c r="B57" s="101" t="s">
        <v>103</v>
      </c>
      <c r="C57" s="104"/>
      <c r="D57" s="89">
        <f>D58+D59+D60+D61+D62</f>
        <v>10900000</v>
      </c>
      <c r="E57" s="89">
        <f>E58+E59+E60+E61+E62</f>
        <v>10900000</v>
      </c>
      <c r="F57" s="36">
        <f t="shared" si="2"/>
        <v>0</v>
      </c>
      <c r="G57" s="28">
        <f t="shared" si="3"/>
        <v>100</v>
      </c>
      <c r="H57" s="88"/>
    </row>
    <row r="58" spans="1:8" s="96" customFormat="1" ht="20.100000000000001" customHeight="1">
      <c r="A58" s="107"/>
      <c r="B58" s="102"/>
      <c r="C58" s="82" t="s">
        <v>104</v>
      </c>
      <c r="D58" s="89">
        <v>500000</v>
      </c>
      <c r="E58" s="89">
        <v>500000</v>
      </c>
      <c r="F58" s="36">
        <f t="shared" si="2"/>
        <v>0</v>
      </c>
      <c r="G58" s="28">
        <f t="shared" si="3"/>
        <v>100</v>
      </c>
      <c r="H58" s="88"/>
    </row>
    <row r="59" spans="1:8" s="96" customFormat="1" ht="20.100000000000001" customHeight="1">
      <c r="A59" s="107"/>
      <c r="B59" s="102"/>
      <c r="C59" s="82" t="s">
        <v>156</v>
      </c>
      <c r="D59" s="89">
        <v>8000000</v>
      </c>
      <c r="E59" s="89">
        <v>8000000</v>
      </c>
      <c r="F59" s="36">
        <f t="shared" si="2"/>
        <v>0</v>
      </c>
      <c r="G59" s="28">
        <f t="shared" si="3"/>
        <v>100</v>
      </c>
      <c r="H59" s="88" t="s">
        <v>105</v>
      </c>
    </row>
    <row r="60" spans="1:8" s="96" customFormat="1" ht="20.100000000000001" customHeight="1">
      <c r="A60" s="107"/>
      <c r="B60" s="102"/>
      <c r="C60" s="82" t="s">
        <v>106</v>
      </c>
      <c r="D60" s="89">
        <v>1200000</v>
      </c>
      <c r="E60" s="89">
        <v>1200000</v>
      </c>
      <c r="F60" s="36">
        <f t="shared" si="2"/>
        <v>0</v>
      </c>
      <c r="G60" s="28">
        <f t="shared" si="3"/>
        <v>100</v>
      </c>
      <c r="H60" s="88"/>
    </row>
    <row r="61" spans="1:8" s="96" customFormat="1" ht="36" customHeight="1">
      <c r="A61" s="107"/>
      <c r="B61" s="102"/>
      <c r="C61" s="82" t="s">
        <v>107</v>
      </c>
      <c r="D61" s="89">
        <v>1200000</v>
      </c>
      <c r="E61" s="89">
        <v>1200000</v>
      </c>
      <c r="F61" s="36">
        <f t="shared" si="2"/>
        <v>0</v>
      </c>
      <c r="G61" s="28">
        <f t="shared" si="3"/>
        <v>100</v>
      </c>
      <c r="H61" s="83" t="s">
        <v>209</v>
      </c>
    </row>
    <row r="62" spans="1:8" s="96" customFormat="1" ht="20.100000000000001" customHeight="1">
      <c r="A62" s="107"/>
      <c r="B62" s="102"/>
      <c r="C62" s="119" t="s">
        <v>108</v>
      </c>
      <c r="D62" s="84">
        <v>0</v>
      </c>
      <c r="E62" s="84">
        <v>0</v>
      </c>
      <c r="F62" s="36">
        <f t="shared" si="2"/>
        <v>0</v>
      </c>
      <c r="G62" s="28">
        <v>0</v>
      </c>
      <c r="H62" s="90"/>
    </row>
    <row r="63" spans="1:8" s="96" customFormat="1" ht="20.100000000000001" customHeight="1">
      <c r="A63" s="97" t="s">
        <v>109</v>
      </c>
      <c r="B63" s="106"/>
      <c r="C63" s="104"/>
      <c r="D63" s="87">
        <f>D64</f>
        <v>7000000</v>
      </c>
      <c r="E63" s="87">
        <f>E64</f>
        <v>7000000</v>
      </c>
      <c r="F63" s="36">
        <f t="shared" si="2"/>
        <v>0</v>
      </c>
      <c r="G63" s="48">
        <f>E63/D63*100</f>
        <v>100</v>
      </c>
      <c r="H63" s="88"/>
    </row>
    <row r="64" spans="1:8" s="96" customFormat="1" ht="20.100000000000001" customHeight="1">
      <c r="A64" s="107"/>
      <c r="B64" s="101" t="s">
        <v>110</v>
      </c>
      <c r="C64" s="104"/>
      <c r="D64" s="87">
        <f>D65+D66+D67</f>
        <v>7000000</v>
      </c>
      <c r="E64" s="87">
        <f>E65+E66+E67</f>
        <v>7000000</v>
      </c>
      <c r="F64" s="36">
        <f t="shared" si="2"/>
        <v>0</v>
      </c>
      <c r="G64" s="48">
        <f>E64/D64*100</f>
        <v>100</v>
      </c>
      <c r="H64" s="88"/>
    </row>
    <row r="65" spans="1:8" s="96" customFormat="1" ht="20.100000000000001" customHeight="1">
      <c r="A65" s="107"/>
      <c r="B65" s="102"/>
      <c r="C65" s="82" t="s">
        <v>111</v>
      </c>
      <c r="D65" s="89">
        <v>0</v>
      </c>
      <c r="E65" s="89">
        <v>0</v>
      </c>
      <c r="F65" s="36">
        <f t="shared" si="2"/>
        <v>0</v>
      </c>
      <c r="G65" s="28">
        <v>0</v>
      </c>
      <c r="H65" s="88"/>
    </row>
    <row r="66" spans="1:8" s="96" customFormat="1" ht="27.75" customHeight="1">
      <c r="A66" s="107"/>
      <c r="B66" s="102"/>
      <c r="C66" s="82" t="s">
        <v>112</v>
      </c>
      <c r="D66" s="89">
        <v>7000000</v>
      </c>
      <c r="E66" s="89">
        <v>7000000</v>
      </c>
      <c r="F66" s="36">
        <f t="shared" si="2"/>
        <v>0</v>
      </c>
      <c r="G66" s="28">
        <f>E66/D66*100</f>
        <v>100</v>
      </c>
      <c r="H66" s="88" t="s">
        <v>172</v>
      </c>
    </row>
    <row r="67" spans="1:8" s="96" customFormat="1" ht="24.75" customHeight="1">
      <c r="A67" s="112"/>
      <c r="B67" s="113"/>
      <c r="C67" s="114" t="s">
        <v>113</v>
      </c>
      <c r="D67" s="91">
        <v>0</v>
      </c>
      <c r="E67" s="91">
        <v>0</v>
      </c>
      <c r="F67" s="44">
        <f t="shared" si="2"/>
        <v>0</v>
      </c>
      <c r="G67" s="34">
        <v>0</v>
      </c>
      <c r="H67" s="92" t="s">
        <v>114</v>
      </c>
    </row>
    <row r="68" spans="1:8" s="96" customFormat="1" ht="20.100000000000001" customHeight="1">
      <c r="A68" s="185" t="s">
        <v>53</v>
      </c>
      <c r="B68" s="187" t="s">
        <v>54</v>
      </c>
      <c r="C68" s="187" t="s">
        <v>55</v>
      </c>
      <c r="D68" s="189" t="s">
        <v>183</v>
      </c>
      <c r="E68" s="180" t="s">
        <v>184</v>
      </c>
      <c r="F68" s="182" t="s">
        <v>151</v>
      </c>
      <c r="G68" s="182"/>
      <c r="H68" s="183" t="s">
        <v>56</v>
      </c>
    </row>
    <row r="69" spans="1:8" s="96" customFormat="1" ht="20.100000000000001" customHeight="1">
      <c r="A69" s="186"/>
      <c r="B69" s="188"/>
      <c r="C69" s="188"/>
      <c r="D69" s="188"/>
      <c r="E69" s="181"/>
      <c r="F69" s="24" t="s">
        <v>152</v>
      </c>
      <c r="G69" s="41" t="s">
        <v>153</v>
      </c>
      <c r="H69" s="184"/>
    </row>
    <row r="70" spans="1:8" s="96" customFormat="1" ht="20.100000000000001" customHeight="1">
      <c r="A70" s="97" t="s">
        <v>115</v>
      </c>
      <c r="B70" s="121"/>
      <c r="C70" s="104"/>
      <c r="D70" s="87">
        <f>D71</f>
        <v>25100000</v>
      </c>
      <c r="E70" s="87">
        <f>E71</f>
        <v>35100000</v>
      </c>
      <c r="F70" s="36">
        <f t="shared" si="2"/>
        <v>10000000</v>
      </c>
      <c r="G70" s="48">
        <f>E70/D70*100</f>
        <v>139.84063745019921</v>
      </c>
      <c r="H70" s="88"/>
    </row>
    <row r="71" spans="1:8" s="96" customFormat="1" ht="20.100000000000001" customHeight="1">
      <c r="A71" s="122"/>
      <c r="B71" s="101" t="s">
        <v>116</v>
      </c>
      <c r="C71" s="104"/>
      <c r="D71" s="87">
        <f>SUM(D72:D76)</f>
        <v>25100000</v>
      </c>
      <c r="E71" s="87">
        <f>SUM(E72:E76)</f>
        <v>35100000</v>
      </c>
      <c r="F71" s="36">
        <f t="shared" si="2"/>
        <v>10000000</v>
      </c>
      <c r="G71" s="48">
        <f>E71/D71*100</f>
        <v>139.84063745019921</v>
      </c>
      <c r="H71" s="88"/>
    </row>
    <row r="72" spans="1:8" s="96" customFormat="1" ht="20.100000000000001" customHeight="1">
      <c r="A72" s="107"/>
      <c r="B72" s="108"/>
      <c r="C72" s="82" t="s">
        <v>117</v>
      </c>
      <c r="D72" s="89">
        <v>20800000</v>
      </c>
      <c r="E72" s="89">
        <v>30800000</v>
      </c>
      <c r="F72" s="36">
        <f t="shared" si="2"/>
        <v>10000000</v>
      </c>
      <c r="G72" s="28">
        <v>0</v>
      </c>
      <c r="H72" s="83" t="s">
        <v>196</v>
      </c>
    </row>
    <row r="73" spans="1:8" s="96" customFormat="1" ht="20.100000000000001" customHeight="1">
      <c r="A73" s="100"/>
      <c r="B73" s="108"/>
      <c r="C73" s="82" t="s">
        <v>118</v>
      </c>
      <c r="D73" s="89">
        <v>1000000</v>
      </c>
      <c r="E73" s="89">
        <v>1000000</v>
      </c>
      <c r="F73" s="36">
        <f t="shared" si="2"/>
        <v>0</v>
      </c>
      <c r="G73" s="28">
        <v>0</v>
      </c>
      <c r="H73" s="88" t="s">
        <v>119</v>
      </c>
    </row>
    <row r="74" spans="1:8" s="96" customFormat="1" ht="20.100000000000001" customHeight="1">
      <c r="A74" s="100"/>
      <c r="B74" s="108"/>
      <c r="C74" s="82" t="s">
        <v>120</v>
      </c>
      <c r="D74" s="89">
        <v>1000000</v>
      </c>
      <c r="E74" s="89">
        <v>1000000</v>
      </c>
      <c r="F74" s="36">
        <f t="shared" si="2"/>
        <v>0</v>
      </c>
      <c r="G74" s="28">
        <f>E74/D74*100</f>
        <v>100</v>
      </c>
      <c r="H74" s="88"/>
    </row>
    <row r="75" spans="1:8" s="96" customFormat="1" ht="20.100000000000001" customHeight="1">
      <c r="A75" s="100"/>
      <c r="B75" s="108"/>
      <c r="C75" s="120" t="s">
        <v>121</v>
      </c>
      <c r="D75" s="89">
        <v>2000000</v>
      </c>
      <c r="E75" s="89">
        <v>2000000</v>
      </c>
      <c r="F75" s="36">
        <f t="shared" si="2"/>
        <v>0</v>
      </c>
      <c r="G75" s="28">
        <f>E75/D75*100</f>
        <v>100</v>
      </c>
      <c r="H75" s="88" t="s">
        <v>173</v>
      </c>
    </row>
    <row r="76" spans="1:8" s="96" customFormat="1" ht="20.100000000000001" customHeight="1">
      <c r="A76" s="110"/>
      <c r="B76" s="105"/>
      <c r="C76" s="82" t="s">
        <v>122</v>
      </c>
      <c r="D76" s="89">
        <v>300000</v>
      </c>
      <c r="E76" s="89">
        <v>300000</v>
      </c>
      <c r="F76" s="29">
        <f t="shared" si="2"/>
        <v>0</v>
      </c>
      <c r="G76" s="28">
        <f>E76/D76*100</f>
        <v>100</v>
      </c>
      <c r="H76" s="88" t="s">
        <v>123</v>
      </c>
    </row>
    <row r="77" spans="1:8" s="96" customFormat="1" ht="20.100000000000001" customHeight="1">
      <c r="A77" s="110" t="s">
        <v>124</v>
      </c>
      <c r="B77" s="124"/>
      <c r="C77" s="111"/>
      <c r="D77" s="93">
        <f>D78</f>
        <v>83300000</v>
      </c>
      <c r="E77" s="93">
        <f>E78</f>
        <v>77300000</v>
      </c>
      <c r="F77" s="50">
        <f>E77-D77</f>
        <v>-6000000</v>
      </c>
      <c r="G77" s="51">
        <f>E77/D77*100</f>
        <v>92.797118847539011</v>
      </c>
      <c r="H77" s="86"/>
    </row>
    <row r="78" spans="1:8" s="96" customFormat="1" ht="20.100000000000001" customHeight="1">
      <c r="A78" s="100"/>
      <c r="B78" s="101" t="s">
        <v>125</v>
      </c>
      <c r="C78" s="104"/>
      <c r="D78" s="87">
        <f>SUM(D79:D87)</f>
        <v>83300000</v>
      </c>
      <c r="E78" s="87">
        <f>SUM(E79:E87)</f>
        <v>77300000</v>
      </c>
      <c r="F78" s="54">
        <f t="shared" ref="F78:F87" si="4">E78-D78</f>
        <v>-6000000</v>
      </c>
      <c r="G78" s="51">
        <f>E78/D78*100</f>
        <v>92.797118847539011</v>
      </c>
      <c r="H78" s="88"/>
    </row>
    <row r="79" spans="1:8" s="96" customFormat="1" ht="20.100000000000001" customHeight="1">
      <c r="A79" s="107"/>
      <c r="B79" s="124"/>
      <c r="C79" s="120" t="s">
        <v>126</v>
      </c>
      <c r="D79" s="89">
        <v>0</v>
      </c>
      <c r="E79" s="89">
        <v>0</v>
      </c>
      <c r="F79" s="54">
        <f t="shared" si="4"/>
        <v>0</v>
      </c>
      <c r="G79" s="28">
        <v>0</v>
      </c>
      <c r="H79" s="88"/>
    </row>
    <row r="80" spans="1:8" s="96" customFormat="1" ht="20.100000000000001" customHeight="1">
      <c r="A80" s="107"/>
      <c r="B80" s="124"/>
      <c r="C80" s="125" t="s">
        <v>127</v>
      </c>
      <c r="D80" s="89">
        <v>0</v>
      </c>
      <c r="E80" s="89">
        <v>0</v>
      </c>
      <c r="F80" s="54">
        <f t="shared" si="4"/>
        <v>0</v>
      </c>
      <c r="G80" s="28">
        <v>0</v>
      </c>
      <c r="H80" s="88"/>
    </row>
    <row r="81" spans="1:8" s="96" customFormat="1" ht="20.100000000000001" customHeight="1">
      <c r="A81" s="107"/>
      <c r="B81" s="124"/>
      <c r="C81" s="125" t="s">
        <v>128</v>
      </c>
      <c r="D81" s="84">
        <v>0</v>
      </c>
      <c r="E81" s="84">
        <v>0</v>
      </c>
      <c r="F81" s="54">
        <f t="shared" si="4"/>
        <v>0</v>
      </c>
      <c r="G81" s="28">
        <v>0</v>
      </c>
      <c r="H81" s="90"/>
    </row>
    <row r="82" spans="1:8" s="96" customFormat="1" ht="20.100000000000001" customHeight="1">
      <c r="A82" s="107"/>
      <c r="B82" s="126"/>
      <c r="C82" s="127" t="s">
        <v>129</v>
      </c>
      <c r="D82" s="89">
        <v>4200000</v>
      </c>
      <c r="E82" s="89">
        <v>0</v>
      </c>
      <c r="F82" s="54">
        <f t="shared" si="4"/>
        <v>-4200000</v>
      </c>
      <c r="G82" s="28">
        <f>E82/D82*100</f>
        <v>0</v>
      </c>
      <c r="H82" s="88"/>
    </row>
    <row r="83" spans="1:8" s="96" customFormat="1" ht="20.100000000000001" customHeight="1">
      <c r="A83" s="107"/>
      <c r="B83" s="124"/>
      <c r="C83" s="125" t="s">
        <v>130</v>
      </c>
      <c r="D83" s="89">
        <v>1800000</v>
      </c>
      <c r="E83" s="89">
        <v>0</v>
      </c>
      <c r="F83" s="54">
        <f t="shared" si="4"/>
        <v>-1800000</v>
      </c>
      <c r="G83" s="28">
        <f>E83/D83*100</f>
        <v>0</v>
      </c>
      <c r="H83" s="88"/>
    </row>
    <row r="84" spans="1:8" s="96" customFormat="1" ht="20.100000000000001" customHeight="1">
      <c r="A84" s="107"/>
      <c r="B84" s="124"/>
      <c r="C84" s="125" t="s">
        <v>131</v>
      </c>
      <c r="D84" s="84">
        <v>0</v>
      </c>
      <c r="E84" s="84">
        <v>0</v>
      </c>
      <c r="F84" s="54">
        <f t="shared" si="4"/>
        <v>0</v>
      </c>
      <c r="G84" s="28">
        <v>0</v>
      </c>
      <c r="H84" s="90"/>
    </row>
    <row r="85" spans="1:8" s="96" customFormat="1" ht="20.100000000000001" customHeight="1">
      <c r="A85" s="107"/>
      <c r="B85" s="124"/>
      <c r="C85" s="125" t="s">
        <v>143</v>
      </c>
      <c r="D85" s="84">
        <v>47300000</v>
      </c>
      <c r="E85" s="84">
        <v>47300000</v>
      </c>
      <c r="F85" s="54">
        <f t="shared" si="4"/>
        <v>0</v>
      </c>
      <c r="G85" s="28">
        <f>E85/D85*100</f>
        <v>100</v>
      </c>
      <c r="H85" s="90" t="s">
        <v>144</v>
      </c>
    </row>
    <row r="86" spans="1:8" s="96" customFormat="1" ht="20.100000000000001" customHeight="1">
      <c r="A86" s="195"/>
      <c r="B86" s="124"/>
      <c r="C86" s="125" t="s">
        <v>132</v>
      </c>
      <c r="D86" s="84">
        <v>0</v>
      </c>
      <c r="E86" s="84">
        <v>0</v>
      </c>
      <c r="F86" s="54">
        <f t="shared" si="4"/>
        <v>0</v>
      </c>
      <c r="G86" s="28">
        <v>0</v>
      </c>
      <c r="H86" s="90"/>
    </row>
    <row r="87" spans="1:8" s="96" customFormat="1" ht="20.100000000000001" customHeight="1">
      <c r="A87" s="196"/>
      <c r="B87" s="124"/>
      <c r="C87" s="125" t="s">
        <v>147</v>
      </c>
      <c r="D87" s="84">
        <v>30000000</v>
      </c>
      <c r="E87" s="84">
        <v>30000000</v>
      </c>
      <c r="F87" s="50">
        <f t="shared" si="4"/>
        <v>0</v>
      </c>
      <c r="G87" s="28">
        <f>E87/D87*100</f>
        <v>100</v>
      </c>
      <c r="H87" s="90" t="s">
        <v>154</v>
      </c>
    </row>
    <row r="88" spans="1:8" s="96" customFormat="1" ht="20.100000000000001" customHeight="1">
      <c r="A88" s="110" t="s">
        <v>36</v>
      </c>
      <c r="B88" s="128"/>
      <c r="C88" s="129"/>
      <c r="D88" s="87">
        <f>D89</f>
        <v>0</v>
      </c>
      <c r="E88" s="87">
        <f>E89</f>
        <v>0</v>
      </c>
      <c r="F88" s="29"/>
      <c r="G88" s="28"/>
      <c r="H88" s="88"/>
    </row>
    <row r="89" spans="1:8" s="96" customFormat="1" ht="20.100000000000001" customHeight="1">
      <c r="A89" s="130"/>
      <c r="B89" s="101" t="s">
        <v>133</v>
      </c>
      <c r="C89" s="129"/>
      <c r="D89" s="89">
        <f>D90</f>
        <v>0</v>
      </c>
      <c r="E89" s="89">
        <f>E90</f>
        <v>0</v>
      </c>
      <c r="F89" s="29"/>
      <c r="G89" s="28"/>
      <c r="H89" s="88"/>
    </row>
    <row r="90" spans="1:8" s="96" customFormat="1" ht="20.100000000000001" customHeight="1">
      <c r="A90" s="110"/>
      <c r="B90" s="131"/>
      <c r="C90" s="82" t="s">
        <v>134</v>
      </c>
      <c r="D90" s="89">
        <v>0</v>
      </c>
      <c r="E90" s="89">
        <v>0</v>
      </c>
      <c r="F90" s="29"/>
      <c r="G90" s="28"/>
      <c r="H90" s="88"/>
    </row>
    <row r="91" spans="1:8" s="96" customFormat="1" ht="20.100000000000001" customHeight="1">
      <c r="A91" s="110" t="s">
        <v>135</v>
      </c>
      <c r="B91" s="98"/>
      <c r="C91" s="111"/>
      <c r="D91" s="93">
        <f>D94</f>
        <v>0</v>
      </c>
      <c r="E91" s="93">
        <f>E94</f>
        <v>0</v>
      </c>
      <c r="F91" s="30"/>
      <c r="G91" s="45"/>
      <c r="H91" s="86"/>
    </row>
    <row r="92" spans="1:8" s="96" customFormat="1" ht="20.100000000000001" customHeight="1">
      <c r="A92" s="100"/>
      <c r="B92" s="101" t="s">
        <v>51</v>
      </c>
      <c r="C92" s="104"/>
      <c r="D92" s="89">
        <f>D94</f>
        <v>0</v>
      </c>
      <c r="E92" s="89">
        <f>E94</f>
        <v>0</v>
      </c>
      <c r="F92" s="29"/>
      <c r="G92" s="28"/>
      <c r="H92" s="88"/>
    </row>
    <row r="93" spans="1:8" s="96" customFormat="1" ht="20.100000000000001" customHeight="1">
      <c r="A93" s="107"/>
      <c r="B93" s="132"/>
      <c r="C93" s="82" t="s">
        <v>136</v>
      </c>
      <c r="D93" s="89">
        <v>0</v>
      </c>
      <c r="E93" s="89">
        <v>0</v>
      </c>
      <c r="F93" s="29"/>
      <c r="G93" s="28"/>
      <c r="H93" s="88"/>
    </row>
    <row r="94" spans="1:8" s="96" customFormat="1" ht="20.100000000000001" customHeight="1">
      <c r="A94" s="112"/>
      <c r="B94" s="157"/>
      <c r="C94" s="114" t="s">
        <v>137</v>
      </c>
      <c r="D94" s="91">
        <v>0</v>
      </c>
      <c r="E94" s="91">
        <v>0</v>
      </c>
      <c r="F94" s="46"/>
      <c r="G94" s="34"/>
      <c r="H94" s="92"/>
    </row>
    <row r="95" spans="1:8" s="96" customFormat="1" ht="20.100000000000001" customHeight="1">
      <c r="A95" s="185" t="s">
        <v>53</v>
      </c>
      <c r="B95" s="187" t="s">
        <v>54</v>
      </c>
      <c r="C95" s="187" t="s">
        <v>55</v>
      </c>
      <c r="D95" s="189" t="s">
        <v>183</v>
      </c>
      <c r="E95" s="180" t="s">
        <v>184</v>
      </c>
      <c r="F95" s="182" t="s">
        <v>151</v>
      </c>
      <c r="G95" s="182"/>
      <c r="H95" s="183" t="s">
        <v>56</v>
      </c>
    </row>
    <row r="96" spans="1:8" s="96" customFormat="1" ht="20.100000000000001" customHeight="1">
      <c r="A96" s="186"/>
      <c r="B96" s="188"/>
      <c r="C96" s="188"/>
      <c r="D96" s="188"/>
      <c r="E96" s="181"/>
      <c r="F96" s="24" t="s">
        <v>152</v>
      </c>
      <c r="G96" s="41" t="s">
        <v>153</v>
      </c>
      <c r="H96" s="184"/>
    </row>
    <row r="97" spans="1:8" s="96" customFormat="1" ht="20.100000000000001" customHeight="1">
      <c r="A97" s="97" t="s">
        <v>138</v>
      </c>
      <c r="B97" s="98"/>
      <c r="C97" s="111"/>
      <c r="D97" s="93">
        <f>D99</f>
        <v>1000000</v>
      </c>
      <c r="E97" s="93">
        <f>E99</f>
        <v>1000000</v>
      </c>
      <c r="F97" s="50">
        <f t="shared" ref="F97:F102" si="5">E97-D97</f>
        <v>0</v>
      </c>
      <c r="G97" s="28">
        <v>0</v>
      </c>
      <c r="H97" s="86"/>
    </row>
    <row r="98" spans="1:8" s="96" customFormat="1" ht="20.100000000000001" customHeight="1">
      <c r="A98" s="100"/>
      <c r="B98" s="101" t="s">
        <v>139</v>
      </c>
      <c r="C98" s="104"/>
      <c r="D98" s="89">
        <f>D99</f>
        <v>1000000</v>
      </c>
      <c r="E98" s="89">
        <f>E99</f>
        <v>1000000</v>
      </c>
      <c r="F98" s="159">
        <f t="shared" si="5"/>
        <v>0</v>
      </c>
      <c r="G98" s="28">
        <v>0</v>
      </c>
      <c r="H98" s="88"/>
    </row>
    <row r="99" spans="1:8" s="96" customFormat="1" ht="25.5" customHeight="1">
      <c r="A99" s="107"/>
      <c r="B99" s="132"/>
      <c r="C99" s="82" t="s">
        <v>176</v>
      </c>
      <c r="D99" s="89">
        <v>1000000</v>
      </c>
      <c r="E99" s="89">
        <v>1000000</v>
      </c>
      <c r="F99" s="159">
        <f t="shared" si="5"/>
        <v>0</v>
      </c>
      <c r="G99" s="28">
        <v>0</v>
      </c>
      <c r="H99" s="88" t="s">
        <v>186</v>
      </c>
    </row>
    <row r="100" spans="1:8" s="96" customFormat="1" ht="20.100000000000001" customHeight="1">
      <c r="A100" s="97" t="s">
        <v>140</v>
      </c>
      <c r="B100" s="106"/>
      <c r="C100" s="104"/>
      <c r="D100" s="87">
        <f>D101</f>
        <v>222650000</v>
      </c>
      <c r="E100" s="87">
        <f>E101</f>
        <v>220950000</v>
      </c>
      <c r="F100" s="52">
        <f t="shared" si="5"/>
        <v>-1700000</v>
      </c>
      <c r="G100" s="48">
        <f>E100/D100*100</f>
        <v>99.236469795643387</v>
      </c>
      <c r="H100" s="88"/>
    </row>
    <row r="101" spans="1:8" s="96" customFormat="1" ht="20.100000000000001" customHeight="1">
      <c r="A101" s="100"/>
      <c r="B101" s="101" t="s">
        <v>141</v>
      </c>
      <c r="C101" s="129"/>
      <c r="D101" s="94">
        <f>D102+D103</f>
        <v>222650000</v>
      </c>
      <c r="E101" s="94">
        <f>E102+E103</f>
        <v>220950000</v>
      </c>
      <c r="F101" s="52">
        <f t="shared" si="5"/>
        <v>-1700000</v>
      </c>
      <c r="G101" s="48">
        <f>E101/D101*100</f>
        <v>99.236469795643387</v>
      </c>
      <c r="H101" s="90"/>
    </row>
    <row r="102" spans="1:8" s="96" customFormat="1" ht="48.75" customHeight="1">
      <c r="A102" s="107"/>
      <c r="B102" s="133"/>
      <c r="C102" s="120" t="s">
        <v>142</v>
      </c>
      <c r="D102" s="84">
        <v>222650000</v>
      </c>
      <c r="E102" s="84">
        <v>220950000</v>
      </c>
      <c r="F102" s="37">
        <f t="shared" si="5"/>
        <v>-1700000</v>
      </c>
      <c r="G102" s="48">
        <f>E102/D102*100</f>
        <v>99.236469795643387</v>
      </c>
      <c r="H102" s="95" t="s">
        <v>205</v>
      </c>
    </row>
    <row r="103" spans="1:8" s="96" customFormat="1" ht="20.100000000000001" customHeight="1">
      <c r="A103" s="112"/>
      <c r="B103" s="134"/>
      <c r="C103" s="114" t="s">
        <v>177</v>
      </c>
      <c r="D103" s="91">
        <v>0</v>
      </c>
      <c r="E103" s="91">
        <v>0</v>
      </c>
      <c r="F103" s="46"/>
      <c r="G103" s="34">
        <v>0</v>
      </c>
      <c r="H103" s="92"/>
    </row>
    <row r="104" spans="1:8" ht="18" customHeight="1">
      <c r="F104" s="33"/>
      <c r="G104" s="38"/>
    </row>
  </sheetData>
  <mergeCells count="40">
    <mergeCell ref="F95:G95"/>
    <mergeCell ref="H95:H96"/>
    <mergeCell ref="A95:A96"/>
    <mergeCell ref="B95:B96"/>
    <mergeCell ref="C95:C96"/>
    <mergeCell ref="D95:D96"/>
    <mergeCell ref="E95:E96"/>
    <mergeCell ref="A1:H1"/>
    <mergeCell ref="A5:C5"/>
    <mergeCell ref="A46:H46"/>
    <mergeCell ref="A50:C50"/>
    <mergeCell ref="A86:A87"/>
    <mergeCell ref="F3:G3"/>
    <mergeCell ref="A3:A4"/>
    <mergeCell ref="B3:B4"/>
    <mergeCell ref="C3:C4"/>
    <mergeCell ref="D3:D4"/>
    <mergeCell ref="H3:H4"/>
    <mergeCell ref="A48:A49"/>
    <mergeCell ref="B48:B49"/>
    <mergeCell ref="C48:C49"/>
    <mergeCell ref="D48:D49"/>
    <mergeCell ref="F48:G48"/>
    <mergeCell ref="H48:H49"/>
    <mergeCell ref="A24:A25"/>
    <mergeCell ref="B24:B25"/>
    <mergeCell ref="C24:C25"/>
    <mergeCell ref="D24:D25"/>
    <mergeCell ref="F24:G24"/>
    <mergeCell ref="H24:H25"/>
    <mergeCell ref="H68:H69"/>
    <mergeCell ref="A68:A69"/>
    <mergeCell ref="B68:B69"/>
    <mergeCell ref="C68:C69"/>
    <mergeCell ref="D68:D69"/>
    <mergeCell ref="E3:E4"/>
    <mergeCell ref="E24:E25"/>
    <mergeCell ref="E48:E49"/>
    <mergeCell ref="E68:E69"/>
    <mergeCell ref="F68:G68"/>
  </mergeCells>
  <phoneticPr fontId="2" type="noConversion"/>
  <pageMargins left="0.78740157480314965" right="0.78740157480314965" top="0.74803149606299213" bottom="0.59055118110236227" header="0.31496062992125984" footer="0.31496062992125984"/>
  <pageSetup paperSize="9" scale="90" firstPageNumber="181" orientation="landscape" useFirstPageNumber="1" r:id="rId1"/>
  <headerFooter>
    <oddFooter>&amp;C&amp;P&amp;R무일복지재단(2019.11.25)</oddFooter>
  </headerFooter>
  <rowBreaks count="3" manualBreakCount="3">
    <brk id="23" max="16383" man="1"/>
    <brk id="45" max="16383" man="1"/>
    <brk id="67" max="7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view="pageBreakPreview" zoomScaleNormal="100" zoomScaleSheetLayoutView="100" workbookViewId="0">
      <selection activeCell="E21" sqref="E21"/>
    </sheetView>
  </sheetViews>
  <sheetFormatPr defaultRowHeight="16.5"/>
  <cols>
    <col min="1" max="1" width="15.5" customWidth="1"/>
    <col min="2" max="2" width="15.875" customWidth="1"/>
    <col min="3" max="3" width="14.75" customWidth="1"/>
    <col min="4" max="5" width="16.625" customWidth="1"/>
  </cols>
  <sheetData>
    <row r="1" spans="1:5" ht="24.95" customHeight="1">
      <c r="A1" s="218" t="s">
        <v>210</v>
      </c>
      <c r="B1" s="218"/>
      <c r="C1" s="218"/>
      <c r="D1" s="218"/>
      <c r="E1" s="218"/>
    </row>
    <row r="2" spans="1:5" ht="24.95" customHeight="1">
      <c r="A2" s="139" t="s">
        <v>166</v>
      </c>
      <c r="B2" s="139"/>
      <c r="C2" s="140"/>
      <c r="D2" s="141"/>
      <c r="E2" s="22"/>
    </row>
    <row r="3" spans="1:5" ht="24.95" customHeight="1">
      <c r="A3" s="142" t="s">
        <v>163</v>
      </c>
      <c r="B3" s="143"/>
      <c r="C3" s="144"/>
      <c r="D3" s="144"/>
      <c r="E3" s="22" t="s">
        <v>164</v>
      </c>
    </row>
    <row r="4" spans="1:5" ht="24.95" customHeight="1">
      <c r="A4" s="219" t="s">
        <v>161</v>
      </c>
      <c r="B4" s="220"/>
      <c r="C4" s="145" t="s">
        <v>187</v>
      </c>
      <c r="D4" s="145" t="s">
        <v>188</v>
      </c>
      <c r="E4" s="135" t="s">
        <v>151</v>
      </c>
    </row>
    <row r="5" spans="1:5" ht="24.95" customHeight="1">
      <c r="A5" s="225" t="s">
        <v>77</v>
      </c>
      <c r="B5" s="226" t="s">
        <v>165</v>
      </c>
      <c r="C5" s="30">
        <v>45500000</v>
      </c>
      <c r="D5" s="30">
        <v>30000000</v>
      </c>
      <c r="E5" s="146">
        <f>D5-C5</f>
        <v>-15500000</v>
      </c>
    </row>
    <row r="6" spans="1:5" ht="24.95" customHeight="1">
      <c r="A6" s="222"/>
      <c r="B6" s="207"/>
      <c r="C6" s="224" t="s">
        <v>190</v>
      </c>
      <c r="D6" s="209"/>
      <c r="E6" s="210"/>
    </row>
    <row r="7" spans="1:5" ht="24.95" customHeight="1">
      <c r="A7" s="221" t="s">
        <v>191</v>
      </c>
      <c r="B7" s="223" t="s">
        <v>192</v>
      </c>
      <c r="C7" s="30">
        <v>202641213</v>
      </c>
      <c r="D7" s="30">
        <v>222650000</v>
      </c>
      <c r="E7" s="146">
        <f>D7-C7</f>
        <v>20008787</v>
      </c>
    </row>
    <row r="8" spans="1:5" ht="24.95" customHeight="1">
      <c r="A8" s="222"/>
      <c r="B8" s="207"/>
      <c r="C8" s="224" t="s">
        <v>193</v>
      </c>
      <c r="D8" s="209"/>
      <c r="E8" s="210"/>
    </row>
    <row r="9" spans="1:5" ht="24.95" customHeight="1">
      <c r="A9" s="150" t="s">
        <v>174</v>
      </c>
      <c r="B9" s="206" t="s">
        <v>211</v>
      </c>
      <c r="C9" s="147">
        <v>108787</v>
      </c>
      <c r="D9" s="147">
        <v>100000</v>
      </c>
      <c r="E9" s="148">
        <f>D9-C9</f>
        <v>-8787</v>
      </c>
    </row>
    <row r="10" spans="1:5" ht="24.95" customHeight="1">
      <c r="A10" s="152"/>
      <c r="B10" s="214"/>
      <c r="C10" s="215" t="s">
        <v>212</v>
      </c>
      <c r="D10" s="216"/>
      <c r="E10" s="217"/>
    </row>
    <row r="11" spans="1:5" ht="24.95" customHeight="1">
      <c r="A11" s="150" t="s">
        <v>174</v>
      </c>
      <c r="B11" s="206" t="s">
        <v>194</v>
      </c>
      <c r="C11" s="147">
        <v>3200000</v>
      </c>
      <c r="D11" s="147">
        <v>1000000</v>
      </c>
      <c r="E11" s="148">
        <f>D11-C11</f>
        <v>-2200000</v>
      </c>
    </row>
    <row r="12" spans="1:5" ht="24.95" customHeight="1">
      <c r="A12" s="152"/>
      <c r="B12" s="214"/>
      <c r="C12" s="215" t="s">
        <v>195</v>
      </c>
      <c r="D12" s="216"/>
      <c r="E12" s="217"/>
    </row>
    <row r="13" spans="1:5" ht="24.95" customHeight="1">
      <c r="A13" s="142" t="s">
        <v>162</v>
      </c>
      <c r="B13" s="143"/>
      <c r="C13" s="144"/>
      <c r="D13" s="144"/>
      <c r="E13" s="22" t="s">
        <v>160</v>
      </c>
    </row>
    <row r="14" spans="1:5" ht="24.95" customHeight="1">
      <c r="A14" s="212" t="s">
        <v>161</v>
      </c>
      <c r="B14" s="213"/>
      <c r="C14" s="145" t="s">
        <v>203</v>
      </c>
      <c r="D14" s="145" t="s">
        <v>204</v>
      </c>
      <c r="E14" s="135" t="s">
        <v>151</v>
      </c>
    </row>
    <row r="15" spans="1:5" ht="24.95" customHeight="1">
      <c r="A15" s="204" t="s">
        <v>167</v>
      </c>
      <c r="B15" s="206" t="s">
        <v>168</v>
      </c>
      <c r="C15" s="147">
        <v>20800000</v>
      </c>
      <c r="D15" s="147">
        <v>30800000</v>
      </c>
      <c r="E15" s="148">
        <f>D15-C15</f>
        <v>10000000</v>
      </c>
    </row>
    <row r="16" spans="1:5" ht="24.95" customHeight="1">
      <c r="A16" s="205"/>
      <c r="B16" s="207"/>
      <c r="C16" s="208" t="s">
        <v>197</v>
      </c>
      <c r="D16" s="209"/>
      <c r="E16" s="210"/>
    </row>
    <row r="17" spans="1:5" ht="24.95" customHeight="1">
      <c r="A17" s="151" t="s">
        <v>175</v>
      </c>
      <c r="B17" s="211" t="s">
        <v>198</v>
      </c>
      <c r="C17" s="147">
        <v>4200000</v>
      </c>
      <c r="D17" s="147">
        <v>0</v>
      </c>
      <c r="E17" s="148">
        <f>D17-C17</f>
        <v>-4200000</v>
      </c>
    </row>
    <row r="18" spans="1:5" ht="24.95" customHeight="1">
      <c r="A18" s="158"/>
      <c r="B18" s="207"/>
      <c r="C18" s="208" t="s">
        <v>200</v>
      </c>
      <c r="D18" s="209"/>
      <c r="E18" s="210"/>
    </row>
    <row r="19" spans="1:5" ht="24.95" customHeight="1">
      <c r="A19" s="151" t="s">
        <v>175</v>
      </c>
      <c r="B19" s="211" t="s">
        <v>199</v>
      </c>
      <c r="C19" s="147">
        <v>1800000</v>
      </c>
      <c r="D19" s="147">
        <v>0</v>
      </c>
      <c r="E19" s="148">
        <f>D19-C19</f>
        <v>-1800000</v>
      </c>
    </row>
    <row r="20" spans="1:5" ht="24.95" customHeight="1">
      <c r="A20" s="153"/>
      <c r="B20" s="207"/>
      <c r="C20" s="208" t="s">
        <v>201</v>
      </c>
      <c r="D20" s="209"/>
      <c r="E20" s="210"/>
    </row>
    <row r="21" spans="1:5" ht="24.95" customHeight="1">
      <c r="A21" s="200" t="s">
        <v>169</v>
      </c>
      <c r="B21" s="202" t="s">
        <v>170</v>
      </c>
      <c r="C21" s="147">
        <v>222650000</v>
      </c>
      <c r="D21" s="147">
        <v>220950000</v>
      </c>
      <c r="E21" s="149">
        <f>D21-C21</f>
        <v>-1700000</v>
      </c>
    </row>
    <row r="22" spans="1:5" ht="24.95" customHeight="1">
      <c r="A22" s="201"/>
      <c r="B22" s="203"/>
      <c r="C22" s="197" t="s">
        <v>202</v>
      </c>
      <c r="D22" s="198"/>
      <c r="E22" s="199"/>
    </row>
    <row r="23" spans="1:5" ht="24.95" customHeight="1"/>
    <row r="24" spans="1:5" ht="24.95" customHeight="1"/>
    <row r="25" spans="1:5" ht="24.95" customHeight="1"/>
    <row r="26" spans="1:5" ht="24.95" customHeight="1"/>
    <row r="27" spans="1:5" ht="24.95" customHeight="1"/>
    <row r="28" spans="1:5" ht="24.95" customHeight="1"/>
  </sheetData>
  <mergeCells count="23">
    <mergeCell ref="A14:B14"/>
    <mergeCell ref="B11:B12"/>
    <mergeCell ref="C12:E12"/>
    <mergeCell ref="A1:E1"/>
    <mergeCell ref="A4:B4"/>
    <mergeCell ref="A7:A8"/>
    <mergeCell ref="B7:B8"/>
    <mergeCell ref="C8:E8"/>
    <mergeCell ref="A5:A6"/>
    <mergeCell ref="B5:B6"/>
    <mergeCell ref="C6:E6"/>
    <mergeCell ref="B9:B10"/>
    <mergeCell ref="C10:E10"/>
    <mergeCell ref="C22:E22"/>
    <mergeCell ref="A21:A22"/>
    <mergeCell ref="B21:B22"/>
    <mergeCell ref="A15:A16"/>
    <mergeCell ref="B15:B16"/>
    <mergeCell ref="C16:E16"/>
    <mergeCell ref="B19:B20"/>
    <mergeCell ref="C20:E20"/>
    <mergeCell ref="B17:B18"/>
    <mergeCell ref="C18:E18"/>
  </mergeCells>
  <phoneticPr fontId="2" type="noConversion"/>
  <pageMargins left="0.70866141732283472" right="0.70866141732283472" top="0.74803149606299213" bottom="0.74803149606299213" header="0.31496062992125984" footer="0.31496062992125984"/>
  <pageSetup paperSize="9" firstPageNumber="186" orientation="portrait" useFirstPageNumber="1" r:id="rId1"/>
  <headerFooter>
    <oddFooter>&amp;C&amp;P&amp;R무일복지재단(2019.11.25)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4</vt:i4>
      </vt:variant>
    </vt:vector>
  </HeadingPairs>
  <TitlesOfParts>
    <vt:vector size="9" baseType="lpstr">
      <vt:lpstr>예산표지</vt:lpstr>
      <vt:lpstr>예산총칙</vt:lpstr>
      <vt:lpstr>예산총괄</vt:lpstr>
      <vt:lpstr>예산내역</vt:lpstr>
      <vt:lpstr>증감사유양식 변경</vt:lpstr>
      <vt:lpstr>예산총괄!Print_Area</vt:lpstr>
      <vt:lpstr>예산총칙!Print_Area</vt:lpstr>
      <vt:lpstr>예산표지!Print_Area</vt:lpstr>
      <vt:lpstr>'증감사유양식 변경'!Print_Area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Windows 사용자</cp:lastModifiedBy>
  <cp:lastPrinted>2019-12-10T07:46:10Z</cp:lastPrinted>
  <dcterms:created xsi:type="dcterms:W3CDTF">2016-12-02T10:13:32Z</dcterms:created>
  <dcterms:modified xsi:type="dcterms:W3CDTF">2019-12-10T07:52:41Z</dcterms:modified>
</cp:coreProperties>
</file>