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3 결산 추경 및 2024 최초예산\제출\"/>
    </mc:Choice>
  </mc:AlternateContent>
  <xr:revisionPtr revIDLastSave="0" documentId="13_ncr:1_{AE3DE26D-BD8D-4907-91C9-F657E8F97BC1}" xr6:coauthVersionLast="46" xr6:coauthVersionMax="46" xr10:uidLastSave="{00000000-0000-0000-0000-000000000000}"/>
  <bookViews>
    <workbookView xWindow="9240" yWindow="390" windowWidth="14160" windowHeight="11550" xr2:uid="{0A37DFA0-BBFC-4AEC-9994-37F1974A7F5F}"/>
  </bookViews>
  <sheets>
    <sheet name="일반사업예산" sheetId="2" r:id="rId1"/>
    <sheet name="식사배달사업예산" sheetId="3" r:id="rId2"/>
    <sheet name="노인맞춤돌봄예산" sheetId="4" r:id="rId3"/>
    <sheet name="특별회계예산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Consolidate_Area" localSheetId="2">노인맞춤돌봄예산!$A$1:$E$22</definedName>
    <definedName name="_xlnm.Consolidate_Area" localSheetId="1">식사배달사업예산!$A$1:$E$16</definedName>
    <definedName name="_xlnm.Consolidate_Area" localSheetId="0">일반사업예산!$A$1:$E$23</definedName>
    <definedName name="_xlnm.Consolidate_Area" localSheetId="3">특별회계예산!$A$1:$E$16</definedName>
    <definedName name="_xlnm.Consolidate_Area">#REF!</definedName>
    <definedName name="_xlnm.Print_Area" localSheetId="2">노인맞춤돌봄예산!$A$1:$E$22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5" l="1"/>
  <c r="C5" i="5" s="1"/>
  <c r="D6" i="5"/>
  <c r="D5" i="5" s="1"/>
  <c r="E5" i="5" s="1"/>
  <c r="C7" i="5"/>
  <c r="D7" i="5"/>
  <c r="E7" i="5" s="1"/>
  <c r="C13" i="5"/>
  <c r="C12" i="5" s="1"/>
  <c r="C14" i="5"/>
  <c r="D14" i="5"/>
  <c r="E14" i="5" s="1"/>
  <c r="C15" i="5"/>
  <c r="D15" i="5"/>
  <c r="E15" i="5"/>
  <c r="D12" i="5" l="1"/>
  <c r="E12" i="5" s="1"/>
  <c r="E13" i="5"/>
  <c r="E6" i="5"/>
  <c r="C5" i="4" l="1"/>
  <c r="D6" i="4"/>
  <c r="E6" i="4" s="1"/>
  <c r="D7" i="4"/>
  <c r="E7" i="4" s="1"/>
  <c r="D8" i="4"/>
  <c r="E8" i="4" s="1"/>
  <c r="D9" i="4"/>
  <c r="E9" i="4" s="1"/>
  <c r="D10" i="4"/>
  <c r="E10" i="4" s="1"/>
  <c r="D16" i="4"/>
  <c r="D15" i="4" s="1"/>
  <c r="E16" i="4"/>
  <c r="D17" i="4"/>
  <c r="E17" i="4"/>
  <c r="D18" i="4"/>
  <c r="E18" i="4"/>
  <c r="E19" i="4"/>
  <c r="D20" i="4"/>
  <c r="E20" i="4" s="1"/>
  <c r="C21" i="4"/>
  <c r="C15" i="4" s="1"/>
  <c r="D21" i="4"/>
  <c r="E21" i="4"/>
  <c r="D22" i="4"/>
  <c r="E22" i="4"/>
  <c r="E15" i="4" l="1"/>
  <c r="D5" i="4"/>
  <c r="E5" i="4" s="1"/>
  <c r="C6" i="3" l="1"/>
  <c r="C5" i="3" s="1"/>
  <c r="D6" i="3"/>
  <c r="D5" i="3" s="1"/>
  <c r="E5" i="3" s="1"/>
  <c r="C7" i="3"/>
  <c r="D7" i="3"/>
  <c r="E7" i="3" s="1"/>
  <c r="C13" i="3"/>
  <c r="C12" i="3" s="1"/>
  <c r="D13" i="3"/>
  <c r="D12" i="3" s="1"/>
  <c r="E12" i="3" s="1"/>
  <c r="C14" i="3"/>
  <c r="D14" i="3"/>
  <c r="E14" i="3" s="1"/>
  <c r="C15" i="3"/>
  <c r="D15" i="3"/>
  <c r="E15" i="3" s="1"/>
  <c r="E13" i="3" l="1"/>
  <c r="E6" i="3"/>
  <c r="C6" i="2" l="1"/>
  <c r="C5" i="2" s="1"/>
  <c r="D6" i="2"/>
  <c r="D5" i="2" s="1"/>
  <c r="C7" i="2"/>
  <c r="D7" i="2"/>
  <c r="E7" i="2"/>
  <c r="C8" i="2"/>
  <c r="D8" i="2"/>
  <c r="E8" i="2" s="1"/>
  <c r="C9" i="2"/>
  <c r="E9" i="2" s="1"/>
  <c r="D9" i="2"/>
  <c r="C10" i="2"/>
  <c r="D10" i="2"/>
  <c r="E10" i="2" s="1"/>
  <c r="C16" i="2"/>
  <c r="D16" i="2"/>
  <c r="E16" i="2"/>
  <c r="C17" i="2"/>
  <c r="C15" i="2" s="1"/>
  <c r="D17" i="2"/>
  <c r="C18" i="2"/>
  <c r="D18" i="2"/>
  <c r="E18" i="2" s="1"/>
  <c r="C19" i="2"/>
  <c r="D19" i="2"/>
  <c r="E19" i="2"/>
  <c r="C20" i="2"/>
  <c r="D20" i="2"/>
  <c r="E20" i="2"/>
  <c r="C21" i="2"/>
  <c r="E21" i="2" s="1"/>
  <c r="D21" i="2"/>
  <c r="C22" i="2"/>
  <c r="D22" i="2"/>
  <c r="E22" i="2" s="1"/>
  <c r="E5" i="2" l="1"/>
  <c r="D15" i="2"/>
  <c r="E15" i="2" s="1"/>
  <c r="E17" i="2"/>
  <c r="E6" i="2"/>
</calcChain>
</file>

<file path=xl/sharedStrings.xml><?xml version="1.0" encoding="utf-8"?>
<sst xmlns="http://schemas.openxmlformats.org/spreadsheetml/2006/main" count="132" uniqueCount="50">
  <si>
    <t>예비비 및 기타</t>
  </si>
  <si>
    <t>잡지출</t>
    <phoneticPr fontId="5" type="noConversion"/>
  </si>
  <si>
    <t>프로그램사업비</t>
    <phoneticPr fontId="5" type="noConversion"/>
  </si>
  <si>
    <t>사업비</t>
  </si>
  <si>
    <t>시설비</t>
    <phoneticPr fontId="5" type="noConversion"/>
  </si>
  <si>
    <t>재산조성비</t>
    <phoneticPr fontId="5" type="noConversion"/>
  </si>
  <si>
    <t>운   영   비</t>
    <phoneticPr fontId="5" type="noConversion"/>
  </si>
  <si>
    <t>업무추진비</t>
    <phoneticPr fontId="5" type="noConversion"/>
  </si>
  <si>
    <t>인건비</t>
    <phoneticPr fontId="5" type="noConversion"/>
  </si>
  <si>
    <t>사무비</t>
  </si>
  <si>
    <t>총       계</t>
  </si>
  <si>
    <t>증 감(B-A)</t>
  </si>
  <si>
    <t>결산추경예산(B)</t>
    <phoneticPr fontId="5" type="noConversion"/>
  </si>
  <si>
    <t>2차추경예산(A)</t>
    <phoneticPr fontId="5" type="noConversion"/>
  </si>
  <si>
    <t>항</t>
  </si>
  <si>
    <t>관</t>
  </si>
  <si>
    <t>세                    출</t>
  </si>
  <si>
    <t>(단위 : 원)</t>
  </si>
  <si>
    <t>잡      수      입</t>
  </si>
  <si>
    <t>잡       수      입</t>
  </si>
  <si>
    <t>이      월      금</t>
  </si>
  <si>
    <t>전입금수입</t>
  </si>
  <si>
    <t>후원금수입</t>
  </si>
  <si>
    <t>보조금수입</t>
  </si>
  <si>
    <t>총        계</t>
  </si>
  <si>
    <t>세                  입</t>
  </si>
  <si>
    <t>(단위 : 원)</t>
    <phoneticPr fontId="5" type="noConversion"/>
  </si>
  <si>
    <t>2023년 참좋은재가노인돌봄센터 결산추가경정예산 총괄내역서</t>
    <phoneticPr fontId="5" type="noConversion"/>
  </si>
  <si>
    <t>일상생활지원사업비</t>
  </si>
  <si>
    <t>운영비</t>
    <phoneticPr fontId="5" type="noConversion"/>
  </si>
  <si>
    <t>결산추경예산(B)</t>
  </si>
  <si>
    <t>2023년 참좋은재가노인돌봄센터(식사배달사업)  결산추경예산 총괄내역서</t>
    <phoneticPr fontId="5" type="noConversion"/>
  </si>
  <si>
    <t>잡지출</t>
  </si>
  <si>
    <t>프로그램사업비</t>
  </si>
  <si>
    <t>시설비</t>
  </si>
  <si>
    <t>재산조성비</t>
  </si>
  <si>
    <t>운   영   비</t>
  </si>
  <si>
    <t>업무추진비</t>
  </si>
  <si>
    <t>인건비</t>
  </si>
  <si>
    <t>2추추경예산(A)</t>
    <phoneticPr fontId="5" type="noConversion"/>
  </si>
  <si>
    <t>2023년 참좋은재가노인돌봄센터 결산추경예산 (노인맞춤돌봄) 총괄내역서</t>
    <phoneticPr fontId="5" type="noConversion"/>
  </si>
  <si>
    <t>이월금</t>
    <phoneticPr fontId="5" type="noConversion"/>
  </si>
  <si>
    <t>전출금</t>
    <phoneticPr fontId="5" type="noConversion"/>
  </si>
  <si>
    <t>운영충당적립금및
환경개선준비금 지출</t>
    <phoneticPr fontId="5" type="noConversion"/>
  </si>
  <si>
    <t>적립금및준비금지출</t>
    <phoneticPr fontId="5" type="noConversion"/>
  </si>
  <si>
    <t>최초예산(A)</t>
  </si>
  <si>
    <t>잡수입</t>
  </si>
  <si>
    <t>이월금</t>
  </si>
  <si>
    <t>1차추경예산(A)</t>
    <phoneticPr fontId="5" type="noConversion"/>
  </si>
  <si>
    <t>2023년 참좋은재가노인돌봄센터(특별회계) 결산추경 예산 총괄내역서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</si>
</sst>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8"/>
      <name val="돋움"/>
      <family val="3"/>
      <charset val="129"/>
    </font>
    <font>
      <b/>
      <sz val="9"/>
      <color rgb="FF000000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8"/>
      <color rgb="FF000000"/>
      <name val="굴림"/>
      <family val="3"/>
      <charset val="129"/>
    </font>
    <font>
      <b/>
      <sz val="16"/>
      <color rgb="FF000000"/>
      <name val="굴림"/>
      <family val="3"/>
      <charset val="129"/>
    </font>
    <font>
      <sz val="9"/>
      <color rgb="FF000000"/>
      <name val="돋움"/>
      <family val="3"/>
      <charset val="129"/>
    </font>
    <font>
      <sz val="10"/>
      <color rgb="FF000000"/>
      <name val="돋움"/>
      <family val="3"/>
      <charset val="129"/>
    </font>
    <font>
      <b/>
      <sz val="14"/>
      <color rgb="FF000000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>
      <alignment vertical="center"/>
    </xf>
    <xf numFmtId="41" fontId="3" fillId="0" borderId="0" xfId="1" applyNumberFormat="1" applyFont="1">
      <alignment vertical="center"/>
    </xf>
    <xf numFmtId="3" fontId="4" fillId="0" borderId="1" xfId="1" applyNumberFormat="1" applyFont="1" applyBorder="1">
      <alignment vertical="center"/>
    </xf>
    <xf numFmtId="3" fontId="4" fillId="0" borderId="2" xfId="1" applyNumberFormat="1" applyFont="1" applyBorder="1">
      <alignment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3" fontId="4" fillId="0" borderId="4" xfId="1" applyNumberFormat="1" applyFont="1" applyBorder="1">
      <alignment vertical="center"/>
    </xf>
    <xf numFmtId="3" fontId="4" fillId="0" borderId="5" xfId="1" applyNumberFormat="1" applyFont="1" applyBorder="1">
      <alignment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3" fontId="4" fillId="0" borderId="8" xfId="1" applyNumberFormat="1" applyFont="1" applyBorder="1">
      <alignment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3" fontId="4" fillId="0" borderId="11" xfId="1" applyNumberFormat="1" applyFont="1" applyBorder="1">
      <alignment vertical="center"/>
    </xf>
    <xf numFmtId="0" fontId="4" fillId="0" borderId="12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3" fontId="6" fillId="0" borderId="13" xfId="1" applyNumberFormat="1" applyFont="1" applyBorder="1">
      <alignment vertical="center"/>
    </xf>
    <xf numFmtId="3" fontId="6" fillId="0" borderId="14" xfId="1" applyNumberFormat="1" applyFont="1" applyBorder="1">
      <alignment vertical="center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 shrinkToFit="1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4" fillId="0" borderId="25" xfId="1" applyFont="1" applyBorder="1" applyAlignment="1">
      <alignment horizontal="right" vertical="center"/>
    </xf>
    <xf numFmtId="0" fontId="7" fillId="0" borderId="0" xfId="1" applyFont="1">
      <alignment vertical="center"/>
    </xf>
    <xf numFmtId="0" fontId="7" fillId="0" borderId="26" xfId="1" applyFont="1" applyBorder="1">
      <alignment vertical="center"/>
    </xf>
    <xf numFmtId="3" fontId="7" fillId="0" borderId="25" xfId="1" applyNumberFormat="1" applyFont="1" applyBorder="1" applyAlignment="1">
      <alignment horizontal="right" vertical="center"/>
    </xf>
    <xf numFmtId="41" fontId="7" fillId="0" borderId="0" xfId="1" applyNumberFormat="1" applyFont="1">
      <alignment vertical="center"/>
    </xf>
    <xf numFmtId="41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3" fontId="4" fillId="0" borderId="27" xfId="1" applyNumberFormat="1" applyFont="1" applyBorder="1" applyAlignment="1">
      <alignment horizontal="right" vertical="center"/>
    </xf>
    <xf numFmtId="0" fontId="4" fillId="0" borderId="28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3" fontId="4" fillId="0" borderId="30" xfId="1" applyNumberFormat="1" applyFont="1" applyBorder="1" applyAlignment="1">
      <alignment horizontal="right" vertical="center"/>
    </xf>
    <xf numFmtId="3" fontId="4" fillId="0" borderId="31" xfId="1" applyNumberFormat="1" applyFont="1" applyBorder="1">
      <alignment vertical="center"/>
    </xf>
    <xf numFmtId="0" fontId="4" fillId="0" borderId="32" xfId="1" applyFont="1" applyBorder="1" applyAlignment="1">
      <alignment horizontal="center" vertical="center"/>
    </xf>
    <xf numFmtId="3" fontId="4" fillId="0" borderId="33" xfId="1" applyNumberFormat="1" applyFont="1" applyBorder="1">
      <alignment vertical="center"/>
    </xf>
    <xf numFmtId="0" fontId="8" fillId="0" borderId="0" xfId="1" applyFont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9" fillId="0" borderId="34" xfId="1" applyFont="1" applyBorder="1" applyAlignment="1">
      <alignment horizontal="center" vertical="center"/>
    </xf>
    <xf numFmtId="0" fontId="9" fillId="0" borderId="35" xfId="1" applyFont="1" applyBorder="1" applyAlignment="1">
      <alignment horizontal="center" vertical="center"/>
    </xf>
    <xf numFmtId="0" fontId="9" fillId="0" borderId="36" xfId="1" applyFont="1" applyBorder="1" applyAlignment="1">
      <alignment horizontal="center" vertical="center"/>
    </xf>
    <xf numFmtId="3" fontId="4" fillId="0" borderId="27" xfId="1" applyNumberFormat="1" applyFont="1" applyBorder="1">
      <alignment vertical="center"/>
    </xf>
    <xf numFmtId="3" fontId="4" fillId="0" borderId="30" xfId="1" applyNumberFormat="1" applyFont="1" applyBorder="1">
      <alignment vertical="center"/>
    </xf>
    <xf numFmtId="0" fontId="4" fillId="0" borderId="15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 wrapText="1" shrinkToFit="1"/>
    </xf>
    <xf numFmtId="0" fontId="10" fillId="0" borderId="0" xfId="1" applyFont="1" applyAlignment="1">
      <alignment horizontal="right" vertical="center"/>
    </xf>
    <xf numFmtId="0" fontId="11" fillId="0" borderId="0" xfId="1" applyFont="1">
      <alignment vertical="center"/>
    </xf>
    <xf numFmtId="3" fontId="7" fillId="0" borderId="0" xfId="1" applyNumberFormat="1" applyFont="1" applyAlignment="1">
      <alignment horizontal="right" vertical="center"/>
    </xf>
    <xf numFmtId="0" fontId="10" fillId="0" borderId="15" xfId="1" applyFont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12" fillId="0" borderId="0" xfId="1" applyFont="1" applyAlignment="1">
      <alignment horizontal="center" vertical="center" shrinkToFit="1"/>
    </xf>
    <xf numFmtId="41" fontId="1" fillId="0" borderId="0" xfId="2">
      <alignment vertical="center"/>
    </xf>
    <xf numFmtId="3" fontId="4" fillId="0" borderId="0" xfId="1" applyNumberFormat="1" applyFont="1">
      <alignment vertical="center"/>
    </xf>
    <xf numFmtId="3" fontId="4" fillId="0" borderId="0" xfId="1" applyNumberFormat="1" applyFont="1" applyAlignment="1">
      <alignment horizontal="left" vertical="center"/>
    </xf>
    <xf numFmtId="3" fontId="6" fillId="0" borderId="0" xfId="1" applyNumberFormat="1" applyFont="1" applyAlignment="1">
      <alignment horizontal="center" vertical="center"/>
    </xf>
    <xf numFmtId="3" fontId="6" fillId="0" borderId="0" xfId="1" applyNumberFormat="1" applyFont="1">
      <alignment vertical="center"/>
    </xf>
    <xf numFmtId="0" fontId="6" fillId="0" borderId="0" xfId="1" applyFont="1" applyAlignment="1">
      <alignment horizontal="center" vertical="center"/>
    </xf>
    <xf numFmtId="3" fontId="4" fillId="0" borderId="0" xfId="1" applyNumberFormat="1" applyFont="1" applyAlignment="1">
      <alignment horizontal="right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left" vertical="center"/>
    </xf>
    <xf numFmtId="3" fontId="1" fillId="0" borderId="0" xfId="1" applyNumberFormat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3" fillId="0" borderId="0" xfId="1" applyFont="1" applyAlignment="1">
      <alignment vertical="center" shrinkToFit="1"/>
    </xf>
    <xf numFmtId="0" fontId="10" fillId="0" borderId="0" xfId="1" applyFont="1">
      <alignment vertical="center"/>
    </xf>
    <xf numFmtId="0" fontId="10" fillId="0" borderId="0" xfId="1" applyFont="1" applyAlignment="1">
      <alignment vertical="center" shrinkToFit="1"/>
    </xf>
    <xf numFmtId="41" fontId="10" fillId="0" borderId="0" xfId="1" applyNumberFormat="1" applyFont="1" applyAlignment="1">
      <alignment vertical="center" shrinkToFit="1"/>
    </xf>
    <xf numFmtId="41" fontId="10" fillId="0" borderId="0" xfId="1" applyNumberFormat="1" applyFont="1">
      <alignment vertical="center"/>
    </xf>
    <xf numFmtId="3" fontId="4" fillId="0" borderId="38" xfId="1" applyNumberFormat="1" applyFont="1" applyBorder="1">
      <alignment vertical="center"/>
    </xf>
    <xf numFmtId="0" fontId="4" fillId="0" borderId="2" xfId="1" applyFont="1" applyBorder="1" applyAlignment="1">
      <alignment horizontal="center" vertical="center" wrapText="1" shrinkToFit="1"/>
    </xf>
    <xf numFmtId="0" fontId="4" fillId="0" borderId="39" xfId="1" applyFont="1" applyBorder="1" applyAlignment="1">
      <alignment horizontal="center" vertical="center" wrapText="1" shrinkToFit="1"/>
    </xf>
    <xf numFmtId="0" fontId="4" fillId="0" borderId="40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 wrapText="1" shrinkToFit="1"/>
    </xf>
    <xf numFmtId="0" fontId="6" fillId="0" borderId="41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 shrinkToFit="1"/>
    </xf>
    <xf numFmtId="0" fontId="6" fillId="0" borderId="42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 shrinkToFit="1"/>
    </xf>
    <xf numFmtId="0" fontId="4" fillId="0" borderId="0" xfId="1" applyFont="1">
      <alignment vertical="center"/>
    </xf>
    <xf numFmtId="0" fontId="4" fillId="0" borderId="0" xfId="1" applyFont="1" applyAlignment="1">
      <alignment vertical="center" shrinkToFit="1"/>
    </xf>
    <xf numFmtId="41" fontId="4" fillId="0" borderId="0" xfId="1" applyNumberFormat="1" applyFont="1">
      <alignment vertical="center"/>
    </xf>
    <xf numFmtId="41" fontId="4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4" fillId="0" borderId="28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8" fillId="0" borderId="0" xfId="1" applyFont="1" applyAlignment="1">
      <alignment horizontal="center" vertical="center" shrinkToFit="1"/>
    </xf>
    <xf numFmtId="0" fontId="9" fillId="0" borderId="0" xfId="1" applyFont="1" applyAlignment="1">
      <alignment horizontal="center" vertical="center" shrinkToFit="1"/>
    </xf>
  </cellXfs>
  <cellStyles count="3">
    <cellStyle name="쉼표 [0] 2" xfId="2" xr:uid="{99AAB5DF-D2BD-4E2B-9237-C5528B6CD0FB}"/>
    <cellStyle name="표준" xfId="0" builtinId="0"/>
    <cellStyle name="표준 2" xfId="1" xr:uid="{D02628BD-CE32-44AB-9DB6-4C666E213F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44208;&#49328;&#52628;&#44221;/2023&#45380;%20&#52280;&#51339;&#51008;&#51116;&#44032;&#45432;&#51064;&#46028;&#48388;&#49468;&#53552;(&#51068;&#48152;&#49324;&#50629;)%20&#44208;&#49328;&#52628;&#44221;&#50696;&#4932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44208;&#49328;&#52628;&#44221;/2023&#45380;%20&#52280;&#51339;&#51008;&#51116;&#44032;&#45432;&#51064;&#46028;&#48388;&#49468;&#53552;(&#51116;&#44032;-&#49885;&#49324;&#48176;&#45804;)%20&#44208;&#49328;&#52628;&#44221;&#50696;&#4932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44208;&#49328;&#52628;&#44221;/2023&#45380;%20&#52280;&#51339;&#51008;&#51116;&#44032;&#45432;&#51064;&#46028;&#48388;&#49468;&#53552;(&#45432;&#51064;&#47582;&#52644;&#46028;&#48388;)%20&#44208;&#49328;&#52628;&#44221;&#50696;&#49328;-(12.5%20&#44592;&#51456;%20&#54869;&#51221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44208;&#49328;&#52628;&#44221;/2023&#45380;%20&#52280;&#51339;&#51008;&#51116;&#44032;&#45432;&#51064;&#46028;&#48388;&#49468;&#53552;(&#53945;&#48324;&#54924;&#44228;)%20&#44208;&#49328;&#52628;&#44221;&#50696;&#49328;(&#49688;&#5122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예산총칙"/>
      <sheetName val="세입예산"/>
      <sheetName val="세출예산"/>
      <sheetName val="예산증감내용"/>
    </sheetNames>
    <sheetDataSet>
      <sheetData sheetId="0" refreshError="1"/>
      <sheetData sheetId="1" refreshError="1"/>
      <sheetData sheetId="2">
        <row r="6">
          <cell r="D6">
            <v>306112600</v>
          </cell>
          <cell r="E6">
            <v>304049260</v>
          </cell>
        </row>
        <row r="15">
          <cell r="D15">
            <v>8784100</v>
          </cell>
          <cell r="E15">
            <v>10452300</v>
          </cell>
        </row>
        <row r="27">
          <cell r="D27">
            <v>0</v>
          </cell>
          <cell r="E27">
            <v>7500000</v>
          </cell>
        </row>
        <row r="30">
          <cell r="D30">
            <v>63658522</v>
          </cell>
          <cell r="E30">
            <v>63658522</v>
          </cell>
        </row>
        <row r="38">
          <cell r="D38">
            <v>11295778</v>
          </cell>
          <cell r="E38">
            <v>10445918</v>
          </cell>
        </row>
      </sheetData>
      <sheetData sheetId="3">
        <row r="7">
          <cell r="D7">
            <v>254912600</v>
          </cell>
          <cell r="E7">
            <v>257929510</v>
          </cell>
        </row>
        <row r="67">
          <cell r="D67">
            <v>3915000</v>
          </cell>
          <cell r="E67">
            <v>3183350</v>
          </cell>
        </row>
        <row r="85">
          <cell r="D85">
            <v>46373680</v>
          </cell>
          <cell r="E85">
            <v>43884010</v>
          </cell>
        </row>
        <row r="138">
          <cell r="D138">
            <v>0</v>
          </cell>
          <cell r="E138">
            <v>0</v>
          </cell>
        </row>
        <row r="144">
          <cell r="D144">
            <v>29823623</v>
          </cell>
          <cell r="E144">
            <v>31426823</v>
          </cell>
        </row>
        <row r="200">
          <cell r="D200">
            <v>10000</v>
          </cell>
          <cell r="E200">
            <v>10000</v>
          </cell>
        </row>
        <row r="203">
          <cell r="D203">
            <v>54816097</v>
          </cell>
        </row>
        <row r="204">
          <cell r="E204">
            <v>59672307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예산총칙"/>
      <sheetName val="세입예산"/>
      <sheetName val="세출예산"/>
      <sheetName val="예산증감내용"/>
    </sheetNames>
    <sheetDataSet>
      <sheetData sheetId="0" refreshError="1"/>
      <sheetData sheetId="1" refreshError="1"/>
      <sheetData sheetId="2">
        <row r="6">
          <cell r="D6">
            <v>46950000</v>
          </cell>
          <cell r="E6">
            <v>46950000</v>
          </cell>
        </row>
        <row r="13">
          <cell r="D13">
            <v>1000</v>
          </cell>
          <cell r="E13">
            <v>1000</v>
          </cell>
        </row>
      </sheetData>
      <sheetData sheetId="3">
        <row r="7">
          <cell r="D7">
            <v>142000</v>
          </cell>
          <cell r="E7">
            <v>1178724</v>
          </cell>
        </row>
        <row r="10">
          <cell r="D10">
            <v>46808000</v>
          </cell>
          <cell r="E10">
            <v>45771276</v>
          </cell>
        </row>
        <row r="136">
          <cell r="D136">
            <v>1000</v>
          </cell>
        </row>
        <row r="137">
          <cell r="E137">
            <v>1000</v>
          </cell>
        </row>
      </sheetData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예산총칙"/>
      <sheetName val="세입예산"/>
      <sheetName val="세출예산"/>
      <sheetName val="예산증감내용"/>
    </sheetNames>
    <sheetDataSet>
      <sheetData sheetId="0" refreshError="1"/>
      <sheetData sheetId="1" refreshError="1"/>
      <sheetData sheetId="2">
        <row r="6">
          <cell r="E6">
            <v>1038368000</v>
          </cell>
        </row>
        <row r="20">
          <cell r="E20">
            <v>8167900</v>
          </cell>
        </row>
        <row r="27">
          <cell r="E27">
            <v>0</v>
          </cell>
        </row>
        <row r="30">
          <cell r="E30">
            <v>6159543</v>
          </cell>
        </row>
        <row r="34">
          <cell r="E34">
            <v>14557</v>
          </cell>
        </row>
      </sheetData>
      <sheetData sheetId="3">
        <row r="7">
          <cell r="E7">
            <v>963969980</v>
          </cell>
        </row>
        <row r="34">
          <cell r="E34">
            <v>1192000</v>
          </cell>
        </row>
        <row r="40">
          <cell r="E40">
            <v>11825450</v>
          </cell>
        </row>
        <row r="74">
          <cell r="E74">
            <v>70166940</v>
          </cell>
        </row>
        <row r="113">
          <cell r="D113">
            <v>0</v>
          </cell>
          <cell r="E113">
            <v>0</v>
          </cell>
        </row>
        <row r="115">
          <cell r="E115">
            <v>5555630</v>
          </cell>
        </row>
      </sheetData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예산총칙"/>
      <sheetName val="세입예산"/>
      <sheetName val="세출예산"/>
      <sheetName val="예산증감내용"/>
    </sheetNames>
    <sheetDataSet>
      <sheetData sheetId="0"/>
      <sheetData sheetId="1"/>
      <sheetData sheetId="2">
        <row r="10">
          <cell r="D10">
            <v>7319417</v>
          </cell>
          <cell r="E10">
            <v>7319417</v>
          </cell>
        </row>
        <row r="13">
          <cell r="D13">
            <v>128583</v>
          </cell>
          <cell r="E13">
            <v>200583</v>
          </cell>
        </row>
      </sheetData>
      <sheetData sheetId="3">
        <row r="7">
          <cell r="D7">
            <v>0</v>
          </cell>
        </row>
        <row r="13">
          <cell r="D13">
            <v>0</v>
          </cell>
          <cell r="E13">
            <v>7520000</v>
          </cell>
        </row>
        <row r="16">
          <cell r="D16">
            <v>7448000</v>
          </cell>
          <cell r="E16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A3E09-9C71-45F2-ADB9-4A658BC4AB02}">
  <dimension ref="A1:E23"/>
  <sheetViews>
    <sheetView tabSelected="1" view="pageBreakPreview" zoomScaleNormal="100" zoomScaleSheetLayoutView="100" workbookViewId="0">
      <selection activeCell="D28" sqref="D28"/>
    </sheetView>
  </sheetViews>
  <sheetFormatPr defaultRowHeight="13.5" x14ac:dyDescent="0.3"/>
  <cols>
    <col min="1" max="1" width="16.75" style="2" customWidth="1"/>
    <col min="2" max="2" width="17.875" style="2" customWidth="1"/>
    <col min="3" max="5" width="15.5" style="2" customWidth="1"/>
    <col min="6" max="16384" width="9" style="1"/>
  </cols>
  <sheetData>
    <row r="1" spans="1:5" ht="39" customHeight="1" x14ac:dyDescent="0.3">
      <c r="A1" s="51" t="s">
        <v>27</v>
      </c>
      <c r="B1" s="50"/>
      <c r="C1" s="50"/>
      <c r="D1" s="50"/>
      <c r="E1" s="49"/>
    </row>
    <row r="2" spans="1:5" ht="20.25" customHeight="1" x14ac:dyDescent="0.3">
      <c r="A2" s="48"/>
      <c r="B2" s="47"/>
      <c r="C2" s="47"/>
      <c r="D2" s="47"/>
      <c r="E2" s="32" t="s">
        <v>26</v>
      </c>
    </row>
    <row r="3" spans="1:5" ht="21" customHeight="1" x14ac:dyDescent="0.3">
      <c r="A3" s="31" t="s">
        <v>25</v>
      </c>
      <c r="B3" s="30"/>
      <c r="C3" s="29"/>
      <c r="D3" s="29"/>
      <c r="E3" s="28"/>
    </row>
    <row r="4" spans="1:5" ht="21" customHeight="1" thickBot="1" x14ac:dyDescent="0.35">
      <c r="A4" s="27" t="s">
        <v>15</v>
      </c>
      <c r="B4" s="26" t="s">
        <v>14</v>
      </c>
      <c r="C4" s="25" t="s">
        <v>13</v>
      </c>
      <c r="D4" s="24" t="s">
        <v>12</v>
      </c>
      <c r="E4" s="23" t="s">
        <v>11</v>
      </c>
    </row>
    <row r="5" spans="1:5" ht="21" customHeight="1" thickTop="1" x14ac:dyDescent="0.3">
      <c r="A5" s="22" t="s">
        <v>24</v>
      </c>
      <c r="B5" s="21"/>
      <c r="C5" s="20">
        <f>C6+C7+C8+C9+C10</f>
        <v>389851000</v>
      </c>
      <c r="D5" s="20">
        <f>D6+D7+D8+D9+D10</f>
        <v>396106000</v>
      </c>
      <c r="E5" s="19">
        <f>D5-C5</f>
        <v>6255000</v>
      </c>
    </row>
    <row r="6" spans="1:5" ht="21" customHeight="1" x14ac:dyDescent="0.3">
      <c r="A6" s="14" t="s">
        <v>23</v>
      </c>
      <c r="B6" s="13" t="s">
        <v>23</v>
      </c>
      <c r="C6" s="46">
        <f>[1]세입예산!D6</f>
        <v>306112600</v>
      </c>
      <c r="D6" s="46">
        <f>[1]세입예산!E6</f>
        <v>304049260</v>
      </c>
      <c r="E6" s="43">
        <f>D6-C6</f>
        <v>-2063340</v>
      </c>
    </row>
    <row r="7" spans="1:5" ht="21" customHeight="1" x14ac:dyDescent="0.3">
      <c r="A7" s="11" t="s">
        <v>22</v>
      </c>
      <c r="B7" s="13" t="s">
        <v>22</v>
      </c>
      <c r="C7" s="46">
        <f>[1]세입예산!D15</f>
        <v>8784100</v>
      </c>
      <c r="D7" s="46">
        <f>[1]세입예산!E15</f>
        <v>10452300</v>
      </c>
      <c r="E7" s="43">
        <f>D7-C7</f>
        <v>1668200</v>
      </c>
    </row>
    <row r="8" spans="1:5" ht="21" customHeight="1" x14ac:dyDescent="0.3">
      <c r="A8" s="11" t="s">
        <v>21</v>
      </c>
      <c r="B8" s="13" t="s">
        <v>21</v>
      </c>
      <c r="C8" s="44">
        <f>[1]세입예산!D27</f>
        <v>0</v>
      </c>
      <c r="D8" s="44">
        <f>[1]세입예산!E27</f>
        <v>7500000</v>
      </c>
      <c r="E8" s="43">
        <f>D8-C8</f>
        <v>7500000</v>
      </c>
    </row>
    <row r="9" spans="1:5" ht="21" customHeight="1" x14ac:dyDescent="0.3">
      <c r="A9" s="45" t="s">
        <v>20</v>
      </c>
      <c r="B9" s="17" t="s">
        <v>20</v>
      </c>
      <c r="C9" s="44">
        <f>[1]세입예산!D30</f>
        <v>63658522</v>
      </c>
      <c r="D9" s="44">
        <f>[1]세입예산!E30</f>
        <v>63658522</v>
      </c>
      <c r="E9" s="43">
        <f>D9-C9</f>
        <v>0</v>
      </c>
    </row>
    <row r="10" spans="1:5" ht="21" customHeight="1" x14ac:dyDescent="0.3">
      <c r="A10" s="42" t="s">
        <v>19</v>
      </c>
      <c r="B10" s="41" t="s">
        <v>18</v>
      </c>
      <c r="C10" s="5">
        <f>[1]세입예산!D38</f>
        <v>11295778</v>
      </c>
      <c r="D10" s="5">
        <f>[1]세입예산!E38</f>
        <v>10445918</v>
      </c>
      <c r="E10" s="40">
        <f>D10-C10</f>
        <v>-849860</v>
      </c>
    </row>
    <row r="11" spans="1:5" ht="21" customHeight="1" x14ac:dyDescent="0.3">
      <c r="A11" s="39"/>
      <c r="B11" s="38"/>
      <c r="C11" s="37"/>
      <c r="D11" s="36"/>
      <c r="E11" s="35"/>
    </row>
    <row r="12" spans="1:5" ht="21" customHeight="1" x14ac:dyDescent="0.3">
      <c r="A12" s="34"/>
      <c r="B12" s="33"/>
      <c r="C12" s="33"/>
      <c r="D12" s="33"/>
      <c r="E12" s="32" t="s">
        <v>17</v>
      </c>
    </row>
    <row r="13" spans="1:5" ht="21" customHeight="1" x14ac:dyDescent="0.3">
      <c r="A13" s="31" t="s">
        <v>16</v>
      </c>
      <c r="B13" s="30"/>
      <c r="C13" s="29"/>
      <c r="D13" s="29"/>
      <c r="E13" s="28"/>
    </row>
    <row r="14" spans="1:5" ht="21" customHeight="1" thickBot="1" x14ac:dyDescent="0.35">
      <c r="A14" s="27" t="s">
        <v>15</v>
      </c>
      <c r="B14" s="26" t="s">
        <v>14</v>
      </c>
      <c r="C14" s="25" t="s">
        <v>13</v>
      </c>
      <c r="D14" s="24" t="s">
        <v>12</v>
      </c>
      <c r="E14" s="23" t="s">
        <v>11</v>
      </c>
    </row>
    <row r="15" spans="1:5" ht="21" customHeight="1" thickTop="1" x14ac:dyDescent="0.3">
      <c r="A15" s="22" t="s">
        <v>10</v>
      </c>
      <c r="B15" s="21"/>
      <c r="C15" s="20">
        <f>SUM(C16:C22)</f>
        <v>389851000</v>
      </c>
      <c r="D15" s="20">
        <f>SUM(D16:D22)</f>
        <v>396106000</v>
      </c>
      <c r="E15" s="19">
        <f>D15-C15</f>
        <v>6255000</v>
      </c>
    </row>
    <row r="16" spans="1:5" ht="21" customHeight="1" x14ac:dyDescent="0.3">
      <c r="A16" s="18" t="s">
        <v>9</v>
      </c>
      <c r="B16" s="16" t="s">
        <v>8</v>
      </c>
      <c r="C16" s="15">
        <f>[1]세출예산!D7</f>
        <v>254912600</v>
      </c>
      <c r="D16" s="15">
        <f>[1]세출예산!E7</f>
        <v>257929510</v>
      </c>
      <c r="E16" s="8">
        <f>D16-C16</f>
        <v>3016910</v>
      </c>
    </row>
    <row r="17" spans="1:5" ht="21" customHeight="1" x14ac:dyDescent="0.3">
      <c r="A17" s="18"/>
      <c r="B17" s="16" t="s">
        <v>7</v>
      </c>
      <c r="C17" s="15">
        <f>[1]세출예산!D67</f>
        <v>3915000</v>
      </c>
      <c r="D17" s="15">
        <f>[1]세출예산!E67</f>
        <v>3183350</v>
      </c>
      <c r="E17" s="8">
        <f>D17-C17</f>
        <v>-731650</v>
      </c>
    </row>
    <row r="18" spans="1:5" ht="21" customHeight="1" x14ac:dyDescent="0.3">
      <c r="A18" s="18"/>
      <c r="B18" s="17" t="s">
        <v>6</v>
      </c>
      <c r="C18" s="15">
        <f>[1]세출예산!D85</f>
        <v>46373680</v>
      </c>
      <c r="D18" s="15">
        <f>[1]세출예산!E85</f>
        <v>43884010</v>
      </c>
      <c r="E18" s="8">
        <f>D18-C18</f>
        <v>-2489670</v>
      </c>
    </row>
    <row r="19" spans="1:5" ht="21" customHeight="1" x14ac:dyDescent="0.3">
      <c r="A19" s="11" t="s">
        <v>5</v>
      </c>
      <c r="B19" s="16" t="s">
        <v>4</v>
      </c>
      <c r="C19" s="15">
        <f>[1]세출예산!D138</f>
        <v>0</v>
      </c>
      <c r="D19" s="15">
        <f>[1]세출예산!E138</f>
        <v>0</v>
      </c>
      <c r="E19" s="8">
        <f>D19-C19</f>
        <v>0</v>
      </c>
    </row>
    <row r="20" spans="1:5" ht="21" customHeight="1" x14ac:dyDescent="0.3">
      <c r="A20" s="14" t="s">
        <v>3</v>
      </c>
      <c r="B20" s="13" t="s">
        <v>2</v>
      </c>
      <c r="C20" s="12">
        <f>[1]세출예산!D144</f>
        <v>29823623</v>
      </c>
      <c r="D20" s="12">
        <f>[1]세출예산!E144</f>
        <v>31426823</v>
      </c>
      <c r="E20" s="8">
        <f>D20-C20</f>
        <v>1603200</v>
      </c>
    </row>
    <row r="21" spans="1:5" ht="21" customHeight="1" x14ac:dyDescent="0.3">
      <c r="A21" s="11" t="s">
        <v>1</v>
      </c>
      <c r="B21" s="10" t="s">
        <v>1</v>
      </c>
      <c r="C21" s="9">
        <f>[1]세출예산!D200</f>
        <v>10000</v>
      </c>
      <c r="D21" s="9">
        <f>[1]세출예산!E200</f>
        <v>10000</v>
      </c>
      <c r="E21" s="8">
        <f>D21-C21</f>
        <v>0</v>
      </c>
    </row>
    <row r="22" spans="1:5" ht="21" customHeight="1" x14ac:dyDescent="0.3">
      <c r="A22" s="7" t="s">
        <v>0</v>
      </c>
      <c r="B22" s="6" t="s">
        <v>0</v>
      </c>
      <c r="C22" s="5">
        <f>[1]세출예산!D203</f>
        <v>54816097</v>
      </c>
      <c r="D22" s="5">
        <f>[1]세출예산!E204</f>
        <v>59672307</v>
      </c>
      <c r="E22" s="4">
        <f>D22-C22</f>
        <v>4856210</v>
      </c>
    </row>
    <row r="23" spans="1:5" x14ac:dyDescent="0.3">
      <c r="A23" s="3"/>
      <c r="B23" s="3"/>
    </row>
  </sheetData>
  <mergeCells count="6">
    <mergeCell ref="A1:E1"/>
    <mergeCell ref="A3:E3"/>
    <mergeCell ref="A5:B5"/>
    <mergeCell ref="A13:E13"/>
    <mergeCell ref="A16:A18"/>
    <mergeCell ref="A15:B15"/>
  </mergeCells>
  <phoneticPr fontId="2" type="noConversion"/>
  <pageMargins left="0.78740157480314965" right="0.74803149606299213" top="0.98425196850393704" bottom="0.98425196850393704" header="0.51181102362204722" footer="0.51181102362204722"/>
  <pageSetup paperSize="9" scale="97" firstPageNumber="185" orientation="portrait" useFirstPageNumber="1" r:id="rId1"/>
  <headerFooter>
    <oddFooter>&amp;R&amp;"굴림,보통"&amp;9참좋은재가노인돌봄센터(2023.12.04)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6AC0D-3E63-4106-A345-B5B08C037F17}">
  <dimension ref="A1:E16"/>
  <sheetViews>
    <sheetView view="pageBreakPreview" zoomScaleSheetLayoutView="100" workbookViewId="0">
      <selection activeCell="N11" sqref="N11"/>
    </sheetView>
  </sheetViews>
  <sheetFormatPr defaultRowHeight="13.5" x14ac:dyDescent="0.3"/>
  <cols>
    <col min="1" max="1" width="16.75" style="2" customWidth="1"/>
    <col min="2" max="2" width="17.875" style="2" customWidth="1"/>
    <col min="3" max="5" width="15.5" style="2" customWidth="1"/>
    <col min="6" max="16384" width="9" style="1"/>
  </cols>
  <sheetData>
    <row r="1" spans="1:5" ht="39" customHeight="1" x14ac:dyDescent="0.3">
      <c r="A1" s="62" t="s">
        <v>31</v>
      </c>
      <c r="B1" s="62"/>
      <c r="C1" s="62"/>
      <c r="D1" s="62"/>
      <c r="E1" s="62"/>
    </row>
    <row r="2" spans="1:5" ht="18" customHeight="1" x14ac:dyDescent="0.3">
      <c r="A2" s="47"/>
      <c r="B2" s="47"/>
      <c r="C2" s="47"/>
      <c r="D2" s="47"/>
      <c r="E2" s="61" t="s">
        <v>17</v>
      </c>
    </row>
    <row r="3" spans="1:5" ht="21" customHeight="1" x14ac:dyDescent="0.3">
      <c r="A3" s="31" t="s">
        <v>25</v>
      </c>
      <c r="B3" s="30"/>
      <c r="C3" s="29"/>
      <c r="D3" s="29"/>
      <c r="E3" s="28"/>
    </row>
    <row r="4" spans="1:5" ht="24" customHeight="1" thickBot="1" x14ac:dyDescent="0.35">
      <c r="A4" s="27" t="s">
        <v>15</v>
      </c>
      <c r="B4" s="26" t="s">
        <v>14</v>
      </c>
      <c r="C4" s="56" t="s">
        <v>13</v>
      </c>
      <c r="D4" s="56" t="s">
        <v>12</v>
      </c>
      <c r="E4" s="23" t="s">
        <v>11</v>
      </c>
    </row>
    <row r="5" spans="1:5" ht="21" customHeight="1" thickTop="1" x14ac:dyDescent="0.3">
      <c r="A5" s="22" t="s">
        <v>24</v>
      </c>
      <c r="B5" s="60"/>
      <c r="C5" s="20">
        <f>C6+C7</f>
        <v>46951000</v>
      </c>
      <c r="D5" s="20">
        <f>D6+D7</f>
        <v>46951000</v>
      </c>
      <c r="E5" s="19">
        <f>D5-C5</f>
        <v>0</v>
      </c>
    </row>
    <row r="6" spans="1:5" ht="21" customHeight="1" x14ac:dyDescent="0.3">
      <c r="A6" s="14" t="s">
        <v>23</v>
      </c>
      <c r="B6" s="13" t="s">
        <v>23</v>
      </c>
      <c r="C6" s="46">
        <f>[2]세입예산!D6</f>
        <v>46950000</v>
      </c>
      <c r="D6" s="46">
        <f>[2]세입예산!E6</f>
        <v>46950000</v>
      </c>
      <c r="E6" s="43">
        <f>D6-C6</f>
        <v>0</v>
      </c>
    </row>
    <row r="7" spans="1:5" ht="21" customHeight="1" x14ac:dyDescent="0.3">
      <c r="A7" s="42" t="s">
        <v>19</v>
      </c>
      <c r="B7" s="41" t="s">
        <v>18</v>
      </c>
      <c r="C7" s="5">
        <f>[2]세입예산!D13</f>
        <v>1000</v>
      </c>
      <c r="D7" s="5">
        <f>[2]세입예산!E13</f>
        <v>1000</v>
      </c>
      <c r="E7" s="40">
        <f>D7-C7</f>
        <v>0</v>
      </c>
    </row>
    <row r="8" spans="1:5" ht="21" customHeight="1" x14ac:dyDescent="0.3">
      <c r="A8" s="38"/>
      <c r="B8" s="38"/>
      <c r="C8" s="37"/>
      <c r="D8" s="36"/>
      <c r="E8" s="59"/>
    </row>
    <row r="9" spans="1:5" ht="21" customHeight="1" x14ac:dyDescent="0.3">
      <c r="A9" s="58"/>
      <c r="B9" s="58"/>
      <c r="C9" s="58"/>
      <c r="D9" s="58"/>
      <c r="E9" s="57" t="s">
        <v>17</v>
      </c>
    </row>
    <row r="10" spans="1:5" ht="21" customHeight="1" x14ac:dyDescent="0.3">
      <c r="A10" s="31" t="s">
        <v>16</v>
      </c>
      <c r="B10" s="30"/>
      <c r="C10" s="29"/>
      <c r="D10" s="29"/>
      <c r="E10" s="28"/>
    </row>
    <row r="11" spans="1:5" ht="30" customHeight="1" thickBot="1" x14ac:dyDescent="0.35">
      <c r="A11" s="27" t="s">
        <v>15</v>
      </c>
      <c r="B11" s="26" t="s">
        <v>14</v>
      </c>
      <c r="C11" s="56" t="s">
        <v>13</v>
      </c>
      <c r="D11" s="24" t="s">
        <v>30</v>
      </c>
      <c r="E11" s="23" t="s">
        <v>11</v>
      </c>
    </row>
    <row r="12" spans="1:5" ht="21" customHeight="1" thickTop="1" x14ac:dyDescent="0.3">
      <c r="A12" s="55" t="s">
        <v>10</v>
      </c>
      <c r="B12" s="54"/>
      <c r="C12" s="20">
        <f>SUM(C13:C15)</f>
        <v>46951000</v>
      </c>
      <c r="D12" s="20">
        <f>SUM(D13:D15)</f>
        <v>46951000</v>
      </c>
      <c r="E12" s="19">
        <f>D12-C12</f>
        <v>0</v>
      </c>
    </row>
    <row r="13" spans="1:5" ht="21" customHeight="1" x14ac:dyDescent="0.3">
      <c r="A13" s="11" t="s">
        <v>9</v>
      </c>
      <c r="B13" s="16" t="s">
        <v>29</v>
      </c>
      <c r="C13" s="15">
        <f>[2]세출예산!D7</f>
        <v>142000</v>
      </c>
      <c r="D13" s="15">
        <f>[2]세출예산!E7</f>
        <v>1178724</v>
      </c>
      <c r="E13" s="8">
        <f>D13-C13</f>
        <v>1036724</v>
      </c>
    </row>
    <row r="14" spans="1:5" ht="21" customHeight="1" x14ac:dyDescent="0.3">
      <c r="A14" s="11" t="s">
        <v>3</v>
      </c>
      <c r="B14" s="13" t="s">
        <v>28</v>
      </c>
      <c r="C14" s="12">
        <f>[2]세출예산!D10</f>
        <v>46808000</v>
      </c>
      <c r="D14" s="12">
        <f>[2]세출예산!E10</f>
        <v>45771276</v>
      </c>
      <c r="E14" s="53">
        <f>D14-C14</f>
        <v>-1036724</v>
      </c>
    </row>
    <row r="15" spans="1:5" ht="21" customHeight="1" x14ac:dyDescent="0.3">
      <c r="A15" s="42" t="s">
        <v>0</v>
      </c>
      <c r="B15" s="41" t="s">
        <v>0</v>
      </c>
      <c r="C15" s="5">
        <f>[2]세출예산!D136</f>
        <v>1000</v>
      </c>
      <c r="D15" s="5">
        <f>[2]세출예산!E137</f>
        <v>1000</v>
      </c>
      <c r="E15" s="52">
        <f>D15-C15</f>
        <v>0</v>
      </c>
    </row>
    <row r="16" spans="1:5" x14ac:dyDescent="0.3">
      <c r="A16" s="3"/>
      <c r="B16" s="3"/>
    </row>
  </sheetData>
  <mergeCells count="4">
    <mergeCell ref="A1:E1"/>
    <mergeCell ref="A3:E3"/>
    <mergeCell ref="A5:B5"/>
    <mergeCell ref="A10:E10"/>
  </mergeCells>
  <phoneticPr fontId="2" type="noConversion"/>
  <pageMargins left="0.78740157480314965" right="0.74803149606299213" top="0.98425196850393704" bottom="0.98425196850393704" header="0.51181102362204722" footer="0.51181102362204722"/>
  <pageSetup paperSize="9" scale="97" firstPageNumber="69" orientation="portrait" useFirstPageNumber="1" r:id="rId1"/>
  <headerFooter>
    <oddFooter>&amp;R참좋은재가노인돌봄센터(2023.12.04)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A4E6A-A6F8-4364-9EA7-ADE455B25991}">
  <dimension ref="A1:N27"/>
  <sheetViews>
    <sheetView zoomScaleNormal="100" zoomScaleSheetLayoutView="100" workbookViewId="0">
      <selection activeCell="H13" sqref="H13"/>
    </sheetView>
  </sheetViews>
  <sheetFormatPr defaultColWidth="10" defaultRowHeight="13.5" x14ac:dyDescent="0.3"/>
  <cols>
    <col min="1" max="1" width="16.75" style="2" customWidth="1"/>
    <col min="2" max="2" width="17.875" style="2" customWidth="1"/>
    <col min="3" max="5" width="17.75" style="2" customWidth="1"/>
    <col min="6" max="6" width="6.875" style="2" customWidth="1"/>
    <col min="7" max="7" width="15.125" style="2" customWidth="1"/>
    <col min="8" max="8" width="23.75" style="2" customWidth="1"/>
    <col min="9" max="9" width="14.25" style="2" customWidth="1"/>
    <col min="10" max="10" width="10" style="1"/>
    <col min="11" max="11" width="23.25" style="1" customWidth="1"/>
    <col min="12" max="13" width="10" style="1"/>
    <col min="14" max="14" width="13" style="1" bestFit="1" customWidth="1"/>
    <col min="15" max="15" width="11.875" style="1" bestFit="1" customWidth="1"/>
    <col min="16" max="16" width="10" style="1"/>
    <col min="17" max="17" width="11.875" style="1" bestFit="1" customWidth="1"/>
    <col min="18" max="16384" width="10" style="1"/>
  </cols>
  <sheetData>
    <row r="1" spans="1:11" ht="39" customHeight="1" x14ac:dyDescent="0.3">
      <c r="A1" s="74" t="s">
        <v>40</v>
      </c>
      <c r="B1" s="74"/>
      <c r="C1" s="74"/>
      <c r="D1" s="74"/>
      <c r="E1" s="74"/>
      <c r="F1" s="73"/>
      <c r="G1" s="73"/>
      <c r="H1" s="73"/>
      <c r="I1" s="73"/>
    </row>
    <row r="2" spans="1:11" ht="20.25" customHeight="1" x14ac:dyDescent="0.3">
      <c r="A2" s="47"/>
      <c r="B2" s="47"/>
      <c r="C2" s="47"/>
      <c r="D2" s="47"/>
      <c r="E2" s="61" t="s">
        <v>17</v>
      </c>
      <c r="F2" s="61"/>
      <c r="G2" s="61"/>
      <c r="H2" s="70"/>
      <c r="I2" s="70"/>
      <c r="J2" s="70"/>
      <c r="K2" s="63"/>
    </row>
    <row r="3" spans="1:11" ht="21" customHeight="1" x14ac:dyDescent="0.3">
      <c r="A3" s="31" t="s">
        <v>25</v>
      </c>
      <c r="B3" s="30"/>
      <c r="C3" s="29"/>
      <c r="D3" s="29"/>
      <c r="E3" s="28"/>
      <c r="F3" s="68"/>
      <c r="G3" s="68"/>
      <c r="H3" s="71"/>
      <c r="I3" s="71"/>
      <c r="J3" s="71"/>
      <c r="K3" s="63"/>
    </row>
    <row r="4" spans="1:11" ht="21" customHeight="1" thickBot="1" x14ac:dyDescent="0.35">
      <c r="A4" s="27" t="s">
        <v>15</v>
      </c>
      <c r="B4" s="26" t="s">
        <v>14</v>
      </c>
      <c r="C4" s="24" t="s">
        <v>39</v>
      </c>
      <c r="D4" s="24" t="s">
        <v>12</v>
      </c>
      <c r="E4" s="23" t="s">
        <v>11</v>
      </c>
      <c r="F4" s="68"/>
      <c r="G4" s="68"/>
      <c r="H4" s="70"/>
      <c r="I4" s="70"/>
      <c r="J4" s="70"/>
      <c r="K4" s="63"/>
    </row>
    <row r="5" spans="1:11" ht="21" customHeight="1" thickTop="1" x14ac:dyDescent="0.3">
      <c r="A5" s="22" t="s">
        <v>24</v>
      </c>
      <c r="B5" s="21"/>
      <c r="C5" s="20">
        <f>SUM(C6:C10)</f>
        <v>1052202000</v>
      </c>
      <c r="D5" s="20">
        <f>SUM(D6:D10)</f>
        <v>1052710000</v>
      </c>
      <c r="E5" s="19">
        <f>D5-C5</f>
        <v>508000</v>
      </c>
      <c r="F5" s="67"/>
      <c r="G5" s="67"/>
      <c r="H5" s="70"/>
      <c r="I5" s="70"/>
      <c r="J5" s="70"/>
      <c r="K5" s="63"/>
    </row>
    <row r="6" spans="1:11" ht="21" customHeight="1" x14ac:dyDescent="0.3">
      <c r="A6" s="14" t="s">
        <v>23</v>
      </c>
      <c r="B6" s="13" t="s">
        <v>23</v>
      </c>
      <c r="C6" s="46">
        <v>1037860000</v>
      </c>
      <c r="D6" s="46">
        <f>[3]세입예산!E6</f>
        <v>1038368000</v>
      </c>
      <c r="E6" s="43">
        <f>D6-C6</f>
        <v>508000</v>
      </c>
      <c r="F6" s="69"/>
      <c r="G6" s="69"/>
      <c r="H6" s="72"/>
      <c r="I6" s="71"/>
      <c r="J6" s="71"/>
      <c r="K6" s="63"/>
    </row>
    <row r="7" spans="1:11" ht="21" customHeight="1" x14ac:dyDescent="0.3">
      <c r="A7" s="11" t="s">
        <v>22</v>
      </c>
      <c r="B7" s="13" t="s">
        <v>22</v>
      </c>
      <c r="C7" s="46">
        <v>8167900</v>
      </c>
      <c r="D7" s="46">
        <f>[3]세입예산!E20</f>
        <v>8167900</v>
      </c>
      <c r="E7" s="43">
        <f>D7-C7</f>
        <v>0</v>
      </c>
      <c r="F7" s="69"/>
      <c r="G7" s="69"/>
      <c r="H7" s="70"/>
      <c r="I7" s="70"/>
      <c r="J7" s="70"/>
      <c r="K7" s="63"/>
    </row>
    <row r="8" spans="1:11" ht="21" customHeight="1" x14ac:dyDescent="0.3">
      <c r="A8" s="11" t="s">
        <v>21</v>
      </c>
      <c r="B8" s="13" t="s">
        <v>21</v>
      </c>
      <c r="C8" s="44">
        <v>0</v>
      </c>
      <c r="D8" s="44">
        <f>[3]세입예산!E27</f>
        <v>0</v>
      </c>
      <c r="E8" s="43">
        <f>D8-C8</f>
        <v>0</v>
      </c>
      <c r="F8" s="69"/>
      <c r="G8" s="69"/>
      <c r="H8" s="69"/>
      <c r="I8" s="69"/>
    </row>
    <row r="9" spans="1:11" ht="21" customHeight="1" x14ac:dyDescent="0.3">
      <c r="A9" s="45" t="s">
        <v>20</v>
      </c>
      <c r="B9" s="17" t="s">
        <v>20</v>
      </c>
      <c r="C9" s="44">
        <v>6159543</v>
      </c>
      <c r="D9" s="44">
        <f>[3]세입예산!E30</f>
        <v>6159543</v>
      </c>
      <c r="E9" s="43">
        <f>D9-C9</f>
        <v>0</v>
      </c>
      <c r="F9" s="69"/>
      <c r="G9" s="69"/>
      <c r="H9" s="69"/>
      <c r="I9" s="69"/>
    </row>
    <row r="10" spans="1:11" ht="21" customHeight="1" x14ac:dyDescent="0.3">
      <c r="A10" s="42" t="s">
        <v>19</v>
      </c>
      <c r="B10" s="41" t="s">
        <v>18</v>
      </c>
      <c r="C10" s="5">
        <v>14557</v>
      </c>
      <c r="D10" s="5">
        <f>[3]세입예산!E34</f>
        <v>14557</v>
      </c>
      <c r="E10" s="40">
        <f>D10-C10</f>
        <v>0</v>
      </c>
      <c r="F10" s="69"/>
      <c r="G10" s="69"/>
      <c r="H10" s="69"/>
      <c r="I10" s="69"/>
    </row>
    <row r="11" spans="1:11" ht="21" customHeight="1" x14ac:dyDescent="0.3">
      <c r="A11" s="38"/>
      <c r="B11" s="38"/>
      <c r="C11" s="37"/>
      <c r="D11" s="36"/>
      <c r="E11" s="59"/>
      <c r="F11" s="59"/>
      <c r="G11" s="59"/>
      <c r="H11" s="59"/>
      <c r="I11" s="59"/>
    </row>
    <row r="12" spans="1:11" ht="21" customHeight="1" x14ac:dyDescent="0.3">
      <c r="A12" s="33"/>
      <c r="B12" s="33"/>
      <c r="C12" s="33"/>
      <c r="D12" s="33"/>
      <c r="E12" s="61" t="s">
        <v>17</v>
      </c>
      <c r="F12" s="61"/>
      <c r="G12" s="61"/>
      <c r="H12" s="61"/>
      <c r="I12" s="61"/>
    </row>
    <row r="13" spans="1:11" ht="21" customHeight="1" x14ac:dyDescent="0.3">
      <c r="A13" s="31" t="s">
        <v>16</v>
      </c>
      <c r="B13" s="30"/>
      <c r="C13" s="29"/>
      <c r="D13" s="29"/>
      <c r="E13" s="28"/>
      <c r="F13" s="68"/>
      <c r="G13" s="68"/>
      <c r="H13" s="68"/>
      <c r="I13" s="68"/>
    </row>
    <row r="14" spans="1:11" ht="21" customHeight="1" thickBot="1" x14ac:dyDescent="0.35">
      <c r="A14" s="27" t="s">
        <v>15</v>
      </c>
      <c r="B14" s="26" t="s">
        <v>14</v>
      </c>
      <c r="C14" s="24" t="s">
        <v>13</v>
      </c>
      <c r="D14" s="24" t="s">
        <v>12</v>
      </c>
      <c r="E14" s="23" t="s">
        <v>11</v>
      </c>
      <c r="F14" s="68"/>
      <c r="G14" s="68"/>
      <c r="H14" s="68"/>
      <c r="I14" s="68"/>
    </row>
    <row r="15" spans="1:11" ht="21" customHeight="1" thickTop="1" x14ac:dyDescent="0.3">
      <c r="A15" s="22" t="s">
        <v>10</v>
      </c>
      <c r="B15" s="21"/>
      <c r="C15" s="20">
        <f>SUM(C16:C22)</f>
        <v>1052202000</v>
      </c>
      <c r="D15" s="20">
        <f>SUM(D16:D22)</f>
        <v>1052710000</v>
      </c>
      <c r="E15" s="19">
        <f>D15-C15</f>
        <v>508000</v>
      </c>
      <c r="F15" s="67"/>
      <c r="G15" s="66"/>
      <c r="H15" s="66"/>
      <c r="I15" s="66"/>
    </row>
    <row r="16" spans="1:11" ht="21" customHeight="1" x14ac:dyDescent="0.3">
      <c r="A16" s="18" t="s">
        <v>9</v>
      </c>
      <c r="B16" s="16" t="s">
        <v>38</v>
      </c>
      <c r="C16" s="15">
        <v>963461980</v>
      </c>
      <c r="D16" s="15">
        <f>[3]세출예산!E7</f>
        <v>963969980</v>
      </c>
      <c r="E16" s="8">
        <f>D16-C16</f>
        <v>508000</v>
      </c>
      <c r="F16" s="64"/>
      <c r="G16" s="64"/>
      <c r="H16" s="65"/>
      <c r="I16" s="64"/>
    </row>
    <row r="17" spans="1:14" ht="21" customHeight="1" x14ac:dyDescent="0.3">
      <c r="A17" s="18"/>
      <c r="B17" s="16" t="s">
        <v>37</v>
      </c>
      <c r="C17" s="15">
        <v>1620000</v>
      </c>
      <c r="D17" s="15">
        <f>[3]세출예산!E34</f>
        <v>1192000</v>
      </c>
      <c r="E17" s="8">
        <f>D17-C17</f>
        <v>-428000</v>
      </c>
      <c r="F17" s="64"/>
      <c r="G17" s="64"/>
      <c r="H17" s="65"/>
      <c r="I17" s="64"/>
    </row>
    <row r="18" spans="1:14" ht="21" customHeight="1" x14ac:dyDescent="0.3">
      <c r="A18" s="18"/>
      <c r="B18" s="17" t="s">
        <v>36</v>
      </c>
      <c r="C18" s="15">
        <v>15397430</v>
      </c>
      <c r="D18" s="15">
        <f>[3]세출예산!E40</f>
        <v>11825450</v>
      </c>
      <c r="E18" s="8">
        <f>D18-C18</f>
        <v>-3571980</v>
      </c>
      <c r="F18" s="64"/>
      <c r="G18" s="64"/>
      <c r="H18" s="65"/>
      <c r="I18" s="64"/>
    </row>
    <row r="19" spans="1:14" ht="21" customHeight="1" x14ac:dyDescent="0.3">
      <c r="A19" s="11" t="s">
        <v>35</v>
      </c>
      <c r="B19" s="16" t="s">
        <v>34</v>
      </c>
      <c r="C19" s="12">
        <v>0</v>
      </c>
      <c r="D19" s="12">
        <v>0</v>
      </c>
      <c r="E19" s="8">
        <f>D19-C19</f>
        <v>0</v>
      </c>
      <c r="F19" s="64"/>
      <c r="G19" s="64"/>
      <c r="H19" s="65"/>
      <c r="I19" s="64"/>
      <c r="K19" s="63"/>
      <c r="L19" s="63"/>
      <c r="M19" s="63"/>
      <c r="N19" s="63"/>
    </row>
    <row r="20" spans="1:14" ht="21" customHeight="1" x14ac:dyDescent="0.3">
      <c r="A20" s="11" t="s">
        <v>3</v>
      </c>
      <c r="B20" s="13" t="s">
        <v>33</v>
      </c>
      <c r="C20" s="15">
        <v>66186960</v>
      </c>
      <c r="D20" s="15">
        <f>[3]세출예산!E74</f>
        <v>70166940</v>
      </c>
      <c r="E20" s="8">
        <f>D20-C20</f>
        <v>3979980</v>
      </c>
      <c r="F20" s="64"/>
      <c r="G20" s="64"/>
      <c r="H20" s="65"/>
      <c r="I20" s="64"/>
      <c r="K20" s="63"/>
      <c r="L20" s="63"/>
      <c r="M20" s="63"/>
      <c r="N20" s="63"/>
    </row>
    <row r="21" spans="1:14" ht="21" customHeight="1" x14ac:dyDescent="0.3">
      <c r="A21" s="11" t="s">
        <v>32</v>
      </c>
      <c r="B21" s="10" t="s">
        <v>32</v>
      </c>
      <c r="C21" s="9">
        <f>[3]세출예산!D113</f>
        <v>0</v>
      </c>
      <c r="D21" s="9">
        <f>[3]세출예산!E113</f>
        <v>0</v>
      </c>
      <c r="E21" s="8">
        <f>D21-C21</f>
        <v>0</v>
      </c>
      <c r="F21" s="64"/>
      <c r="G21" s="64"/>
      <c r="H21" s="65"/>
      <c r="I21" s="64"/>
      <c r="K21" s="63"/>
      <c r="L21" s="63"/>
      <c r="M21" s="63"/>
      <c r="N21" s="63"/>
    </row>
    <row r="22" spans="1:14" ht="21" customHeight="1" x14ac:dyDescent="0.3">
      <c r="A22" s="7" t="s">
        <v>0</v>
      </c>
      <c r="B22" s="6" t="s">
        <v>0</v>
      </c>
      <c r="C22" s="5">
        <v>5535630</v>
      </c>
      <c r="D22" s="5">
        <f>[3]세출예산!E115</f>
        <v>5555630</v>
      </c>
      <c r="E22" s="4">
        <f>D22-C22</f>
        <v>20000</v>
      </c>
      <c r="F22" s="64"/>
      <c r="G22" s="64"/>
      <c r="H22" s="65"/>
      <c r="I22" s="64"/>
      <c r="K22" s="63"/>
      <c r="L22" s="63"/>
      <c r="M22" s="63"/>
      <c r="N22" s="63"/>
    </row>
    <row r="23" spans="1:14" x14ac:dyDescent="0.3">
      <c r="K23" s="63"/>
      <c r="L23" s="63"/>
      <c r="M23" s="63"/>
      <c r="N23" s="63"/>
    </row>
    <row r="24" spans="1:14" x14ac:dyDescent="0.3">
      <c r="K24" s="63"/>
      <c r="L24" s="63"/>
      <c r="M24" s="63"/>
      <c r="N24" s="63"/>
    </row>
    <row r="25" spans="1:14" x14ac:dyDescent="0.3">
      <c r="K25" s="63"/>
      <c r="L25" s="63"/>
      <c r="M25" s="63"/>
      <c r="N25" s="63"/>
    </row>
    <row r="26" spans="1:14" x14ac:dyDescent="0.3">
      <c r="K26" s="63"/>
      <c r="L26" s="63"/>
      <c r="M26" s="63"/>
      <c r="N26" s="63"/>
    </row>
    <row r="27" spans="1:14" x14ac:dyDescent="0.3">
      <c r="K27" s="63"/>
      <c r="L27" s="63"/>
      <c r="M27" s="63"/>
      <c r="N27" s="63"/>
    </row>
  </sheetData>
  <mergeCells count="8">
    <mergeCell ref="H3:J3"/>
    <mergeCell ref="H6:J6"/>
    <mergeCell ref="A1:E1"/>
    <mergeCell ref="A3:E3"/>
    <mergeCell ref="A5:B5"/>
    <mergeCell ref="A13:E13"/>
    <mergeCell ref="A16:A18"/>
    <mergeCell ref="A15:B15"/>
  </mergeCells>
  <phoneticPr fontId="2" type="noConversion"/>
  <pageMargins left="0.78740157480314965" right="0.74803149606299213" top="0.98425196850393704" bottom="0.98425196850393704" header="0.51181102362204722" footer="0.51181102362204722"/>
  <pageSetup paperSize="9" scale="95" firstPageNumber="185" orientation="portrait" useFirstPageNumber="1" r:id="rId1"/>
  <headerFooter>
    <oddFooter>&amp;R참좋은재가노인돌봄센터
(2023.12.04)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D2737-66F7-4569-B7F8-BE6CD494B509}">
  <dimension ref="A1:E17"/>
  <sheetViews>
    <sheetView showGridLines="0" view="pageBreakPreview" zoomScale="115" zoomScaleNormal="100" zoomScaleSheetLayoutView="115" workbookViewId="0">
      <selection activeCell="C5" sqref="C5"/>
    </sheetView>
  </sheetViews>
  <sheetFormatPr defaultRowHeight="13.5" x14ac:dyDescent="0.3"/>
  <cols>
    <col min="1" max="1" width="16.75" style="2" customWidth="1"/>
    <col min="2" max="2" width="17.875" style="75" customWidth="1"/>
    <col min="3" max="4" width="15.5" style="2" customWidth="1"/>
    <col min="5" max="5" width="17.125" style="2" customWidth="1"/>
    <col min="6" max="16384" width="9" style="1"/>
  </cols>
  <sheetData>
    <row r="1" spans="1:5" ht="39" customHeight="1" x14ac:dyDescent="0.3">
      <c r="A1" s="98" t="s">
        <v>49</v>
      </c>
      <c r="B1" s="98"/>
      <c r="C1" s="98"/>
      <c r="D1" s="98"/>
      <c r="E1" s="98"/>
    </row>
    <row r="2" spans="1:5" ht="18" customHeight="1" x14ac:dyDescent="0.3">
      <c r="A2" s="47"/>
      <c r="B2" s="97"/>
      <c r="C2" s="47"/>
      <c r="D2" s="47"/>
      <c r="E2" s="61" t="s">
        <v>17</v>
      </c>
    </row>
    <row r="3" spans="1:5" ht="21" customHeight="1" x14ac:dyDescent="0.3">
      <c r="A3" s="31" t="s">
        <v>25</v>
      </c>
      <c r="B3" s="30"/>
      <c r="C3" s="30"/>
      <c r="D3" s="30"/>
      <c r="E3" s="28"/>
    </row>
    <row r="4" spans="1:5" ht="21" customHeight="1" thickBot="1" x14ac:dyDescent="0.35">
      <c r="A4" s="27" t="s">
        <v>15</v>
      </c>
      <c r="B4" s="88" t="s">
        <v>14</v>
      </c>
      <c r="C4" s="87" t="s">
        <v>48</v>
      </c>
      <c r="D4" s="86" t="s">
        <v>12</v>
      </c>
      <c r="E4" s="85" t="s">
        <v>11</v>
      </c>
    </row>
    <row r="5" spans="1:5" ht="21" customHeight="1" thickTop="1" x14ac:dyDescent="0.3">
      <c r="A5" s="22" t="s">
        <v>24</v>
      </c>
      <c r="B5" s="21"/>
      <c r="C5" s="20">
        <f>C6+C7</f>
        <v>7448000</v>
      </c>
      <c r="D5" s="20">
        <f>D6+D7</f>
        <v>7520000</v>
      </c>
      <c r="E5" s="19">
        <f>D5-C5</f>
        <v>72000</v>
      </c>
    </row>
    <row r="6" spans="1:5" ht="21" customHeight="1" x14ac:dyDescent="0.3">
      <c r="A6" s="45" t="s">
        <v>47</v>
      </c>
      <c r="B6" s="96" t="s">
        <v>47</v>
      </c>
      <c r="C6" s="44">
        <f>[4]세입예산!D10</f>
        <v>7319417</v>
      </c>
      <c r="D6" s="44">
        <f>[4]세입예산!E10</f>
        <v>7319417</v>
      </c>
      <c r="E6" s="43">
        <f>D6-C6</f>
        <v>0</v>
      </c>
    </row>
    <row r="7" spans="1:5" ht="21" customHeight="1" x14ac:dyDescent="0.3">
      <c r="A7" s="42" t="s">
        <v>46</v>
      </c>
      <c r="B7" s="95" t="s">
        <v>46</v>
      </c>
      <c r="C7" s="5">
        <f>[4]세입예산!D13</f>
        <v>128583</v>
      </c>
      <c r="D7" s="5">
        <f>[4]세입예산!E13</f>
        <v>200583</v>
      </c>
      <c r="E7" s="40">
        <f>D7-C7</f>
        <v>72000</v>
      </c>
    </row>
    <row r="8" spans="1:5" ht="21" customHeight="1" x14ac:dyDescent="0.3">
      <c r="A8" s="94"/>
      <c r="B8" s="93"/>
      <c r="C8" s="92"/>
      <c r="D8" s="91"/>
      <c r="E8" s="69"/>
    </row>
    <row r="9" spans="1:5" ht="21" customHeight="1" x14ac:dyDescent="0.3">
      <c r="A9" s="89"/>
      <c r="B9" s="90"/>
      <c r="C9" s="89"/>
      <c r="D9" s="89"/>
      <c r="E9" s="61" t="s">
        <v>17</v>
      </c>
    </row>
    <row r="10" spans="1:5" ht="21" customHeight="1" x14ac:dyDescent="0.3">
      <c r="A10" s="31" t="s">
        <v>16</v>
      </c>
      <c r="B10" s="30"/>
      <c r="C10" s="30"/>
      <c r="D10" s="30"/>
      <c r="E10" s="28"/>
    </row>
    <row r="11" spans="1:5" ht="21" customHeight="1" thickBot="1" x14ac:dyDescent="0.35">
      <c r="A11" s="27" t="s">
        <v>15</v>
      </c>
      <c r="B11" s="88" t="s">
        <v>14</v>
      </c>
      <c r="C11" s="87" t="s">
        <v>45</v>
      </c>
      <c r="D11" s="86" t="s">
        <v>12</v>
      </c>
      <c r="E11" s="85" t="s">
        <v>11</v>
      </c>
    </row>
    <row r="12" spans="1:5" ht="21" customHeight="1" thickTop="1" x14ac:dyDescent="0.3">
      <c r="A12" s="22" t="s">
        <v>10</v>
      </c>
      <c r="B12" s="21"/>
      <c r="C12" s="20">
        <f>SUM(C13:C15)</f>
        <v>7448000</v>
      </c>
      <c r="D12" s="20">
        <f>SUM(D13:D15)</f>
        <v>7520000</v>
      </c>
      <c r="E12" s="19">
        <f>D12-C12</f>
        <v>72000</v>
      </c>
    </row>
    <row r="13" spans="1:5" ht="21" customHeight="1" x14ac:dyDescent="0.3">
      <c r="A13" s="11" t="s">
        <v>44</v>
      </c>
      <c r="B13" s="84" t="s">
        <v>43</v>
      </c>
      <c r="C13" s="12">
        <f>[4]세출예산!D7</f>
        <v>0</v>
      </c>
      <c r="D13" s="12">
        <v>0</v>
      </c>
      <c r="E13" s="53">
        <f>D13-C13</f>
        <v>0</v>
      </c>
    </row>
    <row r="14" spans="1:5" ht="21" customHeight="1" x14ac:dyDescent="0.3">
      <c r="A14" s="83" t="s">
        <v>42</v>
      </c>
      <c r="B14" s="82" t="s">
        <v>42</v>
      </c>
      <c r="C14" s="12">
        <f>[4]세출예산!D13</f>
        <v>0</v>
      </c>
      <c r="D14" s="12">
        <f>[4]세출예산!E13</f>
        <v>7520000</v>
      </c>
      <c r="E14" s="53">
        <f>D14-C14</f>
        <v>7520000</v>
      </c>
    </row>
    <row r="15" spans="1:5" ht="21" customHeight="1" x14ac:dyDescent="0.3">
      <c r="A15" s="42" t="s">
        <v>41</v>
      </c>
      <c r="B15" s="81" t="s">
        <v>41</v>
      </c>
      <c r="C15" s="80">
        <f>[4]세출예산!D16</f>
        <v>7448000</v>
      </c>
      <c r="D15" s="80">
        <f>[4]세출예산!E16</f>
        <v>0</v>
      </c>
      <c r="E15" s="4">
        <f>D15-C15</f>
        <v>-7448000</v>
      </c>
    </row>
    <row r="16" spans="1:5" x14ac:dyDescent="0.3">
      <c r="A16" s="79"/>
      <c r="B16" s="78"/>
      <c r="C16" s="76"/>
      <c r="D16" s="76"/>
      <c r="E16" s="76"/>
    </row>
    <row r="17" spans="1:5" x14ac:dyDescent="0.3">
      <c r="A17" s="76"/>
      <c r="B17" s="77"/>
      <c r="C17" s="76"/>
      <c r="D17" s="76"/>
      <c r="E17" s="76"/>
    </row>
  </sheetData>
  <mergeCells count="5">
    <mergeCell ref="A1:E1"/>
    <mergeCell ref="A3:E3"/>
    <mergeCell ref="A5:B5"/>
    <mergeCell ref="A10:E10"/>
    <mergeCell ref="A12:B12"/>
  </mergeCells>
  <phoneticPr fontId="2" type="noConversion"/>
  <pageMargins left="0.78740157480314965" right="0.74803149606299213" top="0.98425196850393704" bottom="0.98425196850393704" header="0.51181102362204722" footer="0.51181102362204722"/>
  <pageSetup paperSize="9" firstPageNumber="2" orientation="portrait" useFirstPageNumber="1" r:id="rId1"/>
  <headerFooter>
    <oddFooter>&amp;R&amp;"굴림,보통"&amp;9참좋은재가노인돌봄센터(2023.12.04)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5</vt:i4>
      </vt:variant>
    </vt:vector>
  </HeadingPairs>
  <TitlesOfParts>
    <vt:vector size="9" baseType="lpstr">
      <vt:lpstr>일반사업예산</vt:lpstr>
      <vt:lpstr>식사배달사업예산</vt:lpstr>
      <vt:lpstr>노인맞춤돌봄예산</vt:lpstr>
      <vt:lpstr>특별회계예산</vt:lpstr>
      <vt:lpstr>노인맞춤돌봄예산!Consolidate_Area</vt:lpstr>
      <vt:lpstr>식사배달사업예산!Consolidate_Area</vt:lpstr>
      <vt:lpstr>일반사업예산!Consolidate_Area</vt:lpstr>
      <vt:lpstr>특별회계예산!Consolidate_Area</vt:lpstr>
      <vt:lpstr>노인맞춤돌봄예산!Print_Area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2023-12-28T00:13:09Z</dcterms:created>
  <dcterms:modified xsi:type="dcterms:W3CDTF">2023-12-28T00:28:06Z</dcterms:modified>
</cp:coreProperties>
</file>