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 결산 추경 및 2024 최초예산\2차추경\"/>
    </mc:Choice>
  </mc:AlternateContent>
  <xr:revisionPtr revIDLastSave="0" documentId="8_{4E94AB6C-EB0B-4AB5-81EC-5D0A7EB9EF44}" xr6:coauthVersionLast="46" xr6:coauthVersionMax="46" xr10:uidLastSave="{00000000-0000-0000-0000-000000000000}"/>
  <bookViews>
    <workbookView xWindow="-120" yWindow="-120" windowWidth="29040" windowHeight="15840" xr2:uid="{87D3A182-411B-4D5F-B092-2719638C32C9}"/>
  </bookViews>
  <sheets>
    <sheet name="일반사업예산" sheetId="2" r:id="rId1"/>
    <sheet name="식사배달사업예산" sheetId="3" r:id="rId2"/>
    <sheet name="노인맞춤돌봄예산" sheetId="4" r:id="rId3"/>
  </sheets>
  <externalReferences>
    <externalReference r:id="rId4"/>
    <externalReference r:id="rId5"/>
    <externalReference r:id="rId6"/>
  </externalReferences>
  <definedNames>
    <definedName name="_xlnm.Consolidate_Area" localSheetId="2">노인맞춤돌봄예산!$A$1:$E$22</definedName>
    <definedName name="_xlnm.Consolidate_Area" localSheetId="1">식사배달사업예산!$A$1:$E$16</definedName>
    <definedName name="_xlnm.Consolidate_Area" localSheetId="0">일반사업예산!$A$1:$E$23</definedName>
    <definedName name="_xlnm.Consolidate_Area">#REF!</definedName>
    <definedName name="_xlnm.Print_Area" localSheetId="2">노인맞춤돌봄예산!$A$1:$E$22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C5" i="4" s="1"/>
  <c r="D6" i="4"/>
  <c r="D5" i="4" s="1"/>
  <c r="C7" i="4"/>
  <c r="D7" i="4"/>
  <c r="E7" i="4" s="1"/>
  <c r="C8" i="4"/>
  <c r="D8" i="4"/>
  <c r="E8" i="4"/>
  <c r="C9" i="4"/>
  <c r="E9" i="4" s="1"/>
  <c r="D9" i="4"/>
  <c r="C10" i="4"/>
  <c r="D10" i="4"/>
  <c r="E10" i="4" s="1"/>
  <c r="C16" i="4"/>
  <c r="C15" i="4" s="1"/>
  <c r="D16" i="4"/>
  <c r="E16" i="4"/>
  <c r="C17" i="4"/>
  <c r="D17" i="4"/>
  <c r="E17" i="4" s="1"/>
  <c r="C18" i="4"/>
  <c r="D18" i="4"/>
  <c r="E18" i="4" s="1"/>
  <c r="E19" i="4"/>
  <c r="C20" i="4"/>
  <c r="D20" i="4"/>
  <c r="E20" i="4" s="1"/>
  <c r="C21" i="4"/>
  <c r="D21" i="4"/>
  <c r="E21" i="4" s="1"/>
  <c r="C22" i="4"/>
  <c r="D22" i="4"/>
  <c r="E22" i="4"/>
  <c r="E5" i="4" l="1"/>
  <c r="D15" i="4"/>
  <c r="E15" i="4" s="1"/>
  <c r="E6" i="4"/>
  <c r="C6" i="3" l="1"/>
  <c r="C5" i="3" s="1"/>
  <c r="D6" i="3"/>
  <c r="D5" i="3" s="1"/>
  <c r="C7" i="3"/>
  <c r="D7" i="3"/>
  <c r="E7" i="3" s="1"/>
  <c r="C13" i="3"/>
  <c r="C12" i="3" s="1"/>
  <c r="D13" i="3"/>
  <c r="D12" i="3" s="1"/>
  <c r="E13" i="3"/>
  <c r="C14" i="3"/>
  <c r="D14" i="3"/>
  <c r="E14" i="3" s="1"/>
  <c r="C15" i="3"/>
  <c r="D15" i="3"/>
  <c r="E15" i="3" s="1"/>
  <c r="E12" i="3" l="1"/>
  <c r="E5" i="3"/>
  <c r="E6" i="3"/>
  <c r="C6" i="2" l="1"/>
  <c r="D6" i="2"/>
  <c r="D5" i="2" s="1"/>
  <c r="C7" i="2"/>
  <c r="C5" i="2" s="1"/>
  <c r="D7" i="2"/>
  <c r="E7" i="2"/>
  <c r="C8" i="2"/>
  <c r="D8" i="2"/>
  <c r="E8" i="2" s="1"/>
  <c r="C9" i="2"/>
  <c r="D9" i="2"/>
  <c r="E9" i="2" s="1"/>
  <c r="C10" i="2"/>
  <c r="D10" i="2"/>
  <c r="E10" i="2" s="1"/>
  <c r="C16" i="2"/>
  <c r="C15" i="2" s="1"/>
  <c r="D16" i="2"/>
  <c r="D15" i="2" s="1"/>
  <c r="E16" i="2"/>
  <c r="C17" i="2"/>
  <c r="E17" i="2" s="1"/>
  <c r="D17" i="2"/>
  <c r="C18" i="2"/>
  <c r="D18" i="2"/>
  <c r="E18" i="2" s="1"/>
  <c r="C19" i="2"/>
  <c r="D19" i="2"/>
  <c r="E19" i="2"/>
  <c r="C20" i="2"/>
  <c r="D20" i="2"/>
  <c r="E20" i="2"/>
  <c r="C21" i="2"/>
  <c r="E21" i="2" s="1"/>
  <c r="D21" i="2"/>
  <c r="C22" i="2"/>
  <c r="D22" i="2"/>
  <c r="E22" i="2" s="1"/>
  <c r="E5" i="2" l="1"/>
  <c r="E15" i="2"/>
  <c r="E6" i="2"/>
</calcChain>
</file>

<file path=xl/sharedStrings.xml><?xml version="1.0" encoding="utf-8"?>
<sst xmlns="http://schemas.openxmlformats.org/spreadsheetml/2006/main" count="105" uniqueCount="41">
  <si>
    <t>예비비 및 기타</t>
  </si>
  <si>
    <t>잡지출</t>
    <phoneticPr fontId="5" type="noConversion"/>
  </si>
  <si>
    <t>프로그램사업비</t>
    <phoneticPr fontId="5" type="noConversion"/>
  </si>
  <si>
    <t>사업비</t>
  </si>
  <si>
    <t>시설비</t>
    <phoneticPr fontId="5" type="noConversion"/>
  </si>
  <si>
    <t>재산조성비</t>
    <phoneticPr fontId="5" type="noConversion"/>
  </si>
  <si>
    <t>운   영   비</t>
    <phoneticPr fontId="5" type="noConversion"/>
  </si>
  <si>
    <t>업무추진비</t>
    <phoneticPr fontId="5" type="noConversion"/>
  </si>
  <si>
    <t>인건비</t>
    <phoneticPr fontId="5" type="noConversion"/>
  </si>
  <si>
    <t>사무비</t>
  </si>
  <si>
    <t>총       계</t>
  </si>
  <si>
    <t>증 감(B-A)</t>
  </si>
  <si>
    <t>2차추경예산(B)</t>
    <phoneticPr fontId="5" type="noConversion"/>
  </si>
  <si>
    <t>1차추경예산(A)</t>
    <phoneticPr fontId="5" type="noConversion"/>
  </si>
  <si>
    <t>항</t>
  </si>
  <si>
    <t>관</t>
  </si>
  <si>
    <t>세                    출</t>
  </si>
  <si>
    <t>(단위 : 원)</t>
  </si>
  <si>
    <t>잡      수      입</t>
  </si>
  <si>
    <t>잡       수      입</t>
  </si>
  <si>
    <t>이      월      금</t>
  </si>
  <si>
    <t>전입금수입</t>
  </si>
  <si>
    <t>후원금수입</t>
  </si>
  <si>
    <t>보조금수입</t>
  </si>
  <si>
    <t>총        계</t>
  </si>
  <si>
    <t>세                  입</t>
  </si>
  <si>
    <t>(단위 : 원)</t>
    <phoneticPr fontId="5" type="noConversion"/>
  </si>
  <si>
    <t>2023년 참좋은재가노인돌봄센터 재가일반사업 
2차 추가경정예산 총괄내역서</t>
    <phoneticPr fontId="5" type="noConversion"/>
  </si>
  <si>
    <t>일상생활지원사업비</t>
  </si>
  <si>
    <t>운영비</t>
    <phoneticPr fontId="5" type="noConversion"/>
  </si>
  <si>
    <t>2차추경예산(B)</t>
  </si>
  <si>
    <t>1차추경예산(A)</t>
  </si>
  <si>
    <t>2023년 참좋은재가노인돌봄센터(식사배달사업)  2차추경예산 총괄내역서</t>
    <phoneticPr fontId="5" type="noConversion"/>
  </si>
  <si>
    <t>잡지출</t>
  </si>
  <si>
    <t>프로그램사업비</t>
  </si>
  <si>
    <t>시설비</t>
  </si>
  <si>
    <t>재산조성비</t>
  </si>
  <si>
    <t>운   영   비</t>
  </si>
  <si>
    <t>업무추진비</t>
  </si>
  <si>
    <t>인건비</t>
  </si>
  <si>
    <t>2023년 참좋은재가노인돌봄센터 2차추경예산 (노인맞춤돌봄)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</si>
</sst>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8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4"/>
      <color rgb="FF00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41" fontId="3" fillId="0" borderId="0" xfId="1" applyNumberFormat="1" applyFont="1">
      <alignment vertical="center"/>
    </xf>
    <xf numFmtId="3" fontId="4" fillId="0" borderId="1" xfId="1" applyNumberFormat="1" applyFont="1" applyBorder="1">
      <alignment vertical="center"/>
    </xf>
    <xf numFmtId="3" fontId="4" fillId="0" borderId="2" xfId="1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4" fillId="0" borderId="4" xfId="1" applyNumberFormat="1" applyFont="1" applyBorder="1">
      <alignment vertical="center"/>
    </xf>
    <xf numFmtId="3" fontId="4" fillId="0" borderId="5" xfId="1" applyNumberFormat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8" xfId="1" applyNumberFormat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3" fontId="4" fillId="0" borderId="11" xfId="1" applyNumberFormat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6" fillId="0" borderId="13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7" fillId="0" borderId="26" xfId="1" applyFont="1" applyBorder="1">
      <alignment vertical="center"/>
    </xf>
    <xf numFmtId="3" fontId="7" fillId="0" borderId="25" xfId="1" applyNumberFormat="1" applyFont="1" applyBorder="1" applyAlignment="1">
      <alignment horizontal="right" vertical="center"/>
    </xf>
    <xf numFmtId="41" fontId="7" fillId="0" borderId="0" xfId="1" applyNumberFormat="1" applyFont="1">
      <alignment vertical="center"/>
    </xf>
    <xf numFmtId="41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3" fontId="4" fillId="0" borderId="27" xfId="1" applyNumberFormat="1" applyFont="1" applyBorder="1" applyAlignment="1">
      <alignment horizontal="right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3" fontId="4" fillId="0" borderId="30" xfId="1" applyNumberFormat="1" applyFont="1" applyBorder="1" applyAlignment="1">
      <alignment horizontal="right" vertical="center"/>
    </xf>
    <xf numFmtId="3" fontId="4" fillId="0" borderId="31" xfId="1" applyNumberFormat="1" applyFont="1" applyBorder="1">
      <alignment vertical="center"/>
    </xf>
    <xf numFmtId="0" fontId="4" fillId="0" borderId="32" xfId="1" applyFont="1" applyBorder="1" applyAlignment="1">
      <alignment horizontal="center" vertical="center"/>
    </xf>
    <xf numFmtId="3" fontId="4" fillId="0" borderId="33" xfId="1" applyNumberFormat="1" applyFont="1" applyBorder="1">
      <alignment vertical="center"/>
    </xf>
    <xf numFmtId="0" fontId="8" fillId="0" borderId="0" xfId="1" applyFont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 wrapText="1"/>
    </xf>
    <xf numFmtId="3" fontId="4" fillId="0" borderId="27" xfId="1" applyNumberFormat="1" applyFont="1" applyBorder="1">
      <alignment vertical="center"/>
    </xf>
    <xf numFmtId="3" fontId="4" fillId="0" borderId="30" xfId="1" applyNumberFormat="1" applyFont="1" applyBorder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 shrinkToFit="1"/>
    </xf>
    <xf numFmtId="0" fontId="10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3" fontId="7" fillId="0" borderId="0" xfId="1" applyNumberFormat="1" applyFont="1" applyAlignment="1">
      <alignment horizontal="right" vertical="center"/>
    </xf>
    <xf numFmtId="0" fontId="10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 shrinkToFit="1"/>
    </xf>
    <xf numFmtId="41" fontId="1" fillId="0" borderId="0" xfId="2">
      <alignment vertical="center"/>
    </xf>
    <xf numFmtId="3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lef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3">
    <cellStyle name="쉼표 [0] 2" xfId="2" xr:uid="{8547D5DA-4E37-4476-8501-4D1F5749B7DE}"/>
    <cellStyle name="표준" xfId="0" builtinId="0"/>
    <cellStyle name="표준 2" xfId="1" xr:uid="{766DC456-F7BD-4F28-BB22-DE76AC46D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52280;&#51339;&#51008;&#51116;&#44032;&#45432;&#51064;&#46028;&#48388;&#49468;&#53552;(&#51068;&#48152;&#49324;&#50629;)%202&#52264;&#52628;&#44221;&#50696;&#49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52280;&#51339;&#51008;&#51116;&#44032;&#45432;&#51064;&#46028;&#48388;&#49468;&#53552;(&#51116;&#44032;-&#49885;&#49324;&#48176;&#45804;)%202&#52264;&#52628;&#44221;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52280;&#51339;&#51008;&#51116;&#44032;&#45432;&#51064;&#46028;&#48388;&#49468;&#53552;(&#45432;&#51064;&#47582;&#52644;&#46028;&#48388;)%202&#52264;&#52628;&#44221;&#50696;&#49328;-&#51228;&#526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310202030</v>
          </cell>
          <cell r="E6">
            <v>306112600</v>
          </cell>
        </row>
        <row r="14">
          <cell r="D14">
            <v>8500400</v>
          </cell>
          <cell r="E14">
            <v>8784100</v>
          </cell>
        </row>
        <row r="23">
          <cell r="D23">
            <v>0</v>
          </cell>
          <cell r="E23">
            <v>0</v>
          </cell>
        </row>
        <row r="26">
          <cell r="D26">
            <v>63658522</v>
          </cell>
          <cell r="E26">
            <v>63658522</v>
          </cell>
        </row>
        <row r="34">
          <cell r="D34">
            <v>7761048</v>
          </cell>
          <cell r="E34">
            <v>11295778</v>
          </cell>
        </row>
      </sheetData>
      <sheetData sheetId="3">
        <row r="7">
          <cell r="D7">
            <v>259002030</v>
          </cell>
          <cell r="E7">
            <v>254912600</v>
          </cell>
        </row>
        <row r="56">
          <cell r="D56">
            <v>3915000</v>
          </cell>
          <cell r="E56">
            <v>3915000</v>
          </cell>
        </row>
        <row r="71">
          <cell r="D71">
            <v>42545000</v>
          </cell>
          <cell r="E71">
            <v>46373680</v>
          </cell>
        </row>
        <row r="105">
          <cell r="D105">
            <v>0</v>
          </cell>
          <cell r="E105">
            <v>0</v>
          </cell>
        </row>
        <row r="111">
          <cell r="D111">
            <v>29583623</v>
          </cell>
          <cell r="E111">
            <v>29823623</v>
          </cell>
        </row>
        <row r="154">
          <cell r="D154">
            <v>10000</v>
          </cell>
          <cell r="E154">
            <v>10000</v>
          </cell>
        </row>
        <row r="157">
          <cell r="D157">
            <v>55066347</v>
          </cell>
        </row>
        <row r="158">
          <cell r="E158">
            <v>54816097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46843500</v>
          </cell>
          <cell r="E6">
            <v>46950000</v>
          </cell>
        </row>
        <row r="12">
          <cell r="D12">
            <v>1500</v>
          </cell>
          <cell r="E12">
            <v>1000</v>
          </cell>
        </row>
      </sheetData>
      <sheetData sheetId="3">
        <row r="7">
          <cell r="D7">
            <v>35500</v>
          </cell>
          <cell r="E7">
            <v>142000</v>
          </cell>
        </row>
        <row r="10">
          <cell r="D10">
            <v>46808000</v>
          </cell>
          <cell r="E10">
            <v>46808000</v>
          </cell>
        </row>
        <row r="18">
          <cell r="D18">
            <v>1500</v>
          </cell>
        </row>
        <row r="19">
          <cell r="E19">
            <v>1000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1027678000</v>
          </cell>
          <cell r="E6">
            <v>1037860000</v>
          </cell>
        </row>
        <row r="20">
          <cell r="D20">
            <v>2400000</v>
          </cell>
          <cell r="E20">
            <v>8167900</v>
          </cell>
        </row>
        <row r="27">
          <cell r="D27">
            <v>0</v>
          </cell>
          <cell r="E27">
            <v>0</v>
          </cell>
        </row>
        <row r="30">
          <cell r="D30">
            <v>6159543</v>
          </cell>
          <cell r="E30">
            <v>6159543</v>
          </cell>
        </row>
        <row r="34">
          <cell r="D34">
            <v>15457</v>
          </cell>
          <cell r="E34">
            <v>14557</v>
          </cell>
        </row>
      </sheetData>
      <sheetData sheetId="3">
        <row r="7">
          <cell r="D7">
            <v>953435980</v>
          </cell>
          <cell r="E7">
            <v>963461980</v>
          </cell>
        </row>
        <row r="35">
          <cell r="D35">
            <v>1620000</v>
          </cell>
          <cell r="E35">
            <v>1620000</v>
          </cell>
        </row>
        <row r="41">
          <cell r="D41">
            <v>14266020</v>
          </cell>
          <cell r="E41">
            <v>15397430</v>
          </cell>
        </row>
        <row r="76">
          <cell r="D76">
            <v>61716000</v>
          </cell>
          <cell r="E76">
            <v>66186960</v>
          </cell>
        </row>
        <row r="115">
          <cell r="D115">
            <v>0</v>
          </cell>
          <cell r="E115">
            <v>0</v>
          </cell>
        </row>
        <row r="117">
          <cell r="D117">
            <v>5215000</v>
          </cell>
          <cell r="E117">
            <v>5535630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5AD8-8A06-4A2B-9B21-13530F9F2E4A}">
  <dimension ref="A1:E23"/>
  <sheetViews>
    <sheetView tabSelected="1" view="pageBreakPreview" zoomScaleNormal="100" zoomScaleSheetLayoutView="100" workbookViewId="0">
      <selection sqref="A1:E1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51" t="s">
        <v>27</v>
      </c>
      <c r="B1" s="50"/>
      <c r="C1" s="50"/>
      <c r="D1" s="50"/>
      <c r="E1" s="49"/>
    </row>
    <row r="2" spans="1:5" ht="20.25" customHeight="1" x14ac:dyDescent="0.3">
      <c r="A2" s="48"/>
      <c r="B2" s="47"/>
      <c r="C2" s="47"/>
      <c r="D2" s="47"/>
      <c r="E2" s="32" t="s">
        <v>26</v>
      </c>
    </row>
    <row r="3" spans="1:5" ht="21" customHeight="1" x14ac:dyDescent="0.3">
      <c r="A3" s="31" t="s">
        <v>25</v>
      </c>
      <c r="B3" s="30"/>
      <c r="C3" s="29"/>
      <c r="D3" s="29"/>
      <c r="E3" s="28"/>
    </row>
    <row r="4" spans="1:5" ht="21" customHeight="1" thickBot="1" x14ac:dyDescent="0.35">
      <c r="A4" s="27" t="s">
        <v>15</v>
      </c>
      <c r="B4" s="26" t="s">
        <v>14</v>
      </c>
      <c r="C4" s="25" t="s">
        <v>13</v>
      </c>
      <c r="D4" s="24" t="s">
        <v>12</v>
      </c>
      <c r="E4" s="23" t="s">
        <v>11</v>
      </c>
    </row>
    <row r="5" spans="1:5" ht="21" customHeight="1" thickTop="1" x14ac:dyDescent="0.3">
      <c r="A5" s="22" t="s">
        <v>24</v>
      </c>
      <c r="B5" s="21"/>
      <c r="C5" s="20">
        <f>C6+C7+C8+C9+C10</f>
        <v>390122000</v>
      </c>
      <c r="D5" s="20">
        <f>D6+D7+D8+D9+D10</f>
        <v>389851000</v>
      </c>
      <c r="E5" s="19">
        <f>D5-C5</f>
        <v>-271000</v>
      </c>
    </row>
    <row r="6" spans="1:5" ht="21" customHeight="1" x14ac:dyDescent="0.3">
      <c r="A6" s="14" t="s">
        <v>23</v>
      </c>
      <c r="B6" s="13" t="s">
        <v>23</v>
      </c>
      <c r="C6" s="46">
        <f>[1]세입예산!D6</f>
        <v>310202030</v>
      </c>
      <c r="D6" s="46">
        <f>[1]세입예산!E6</f>
        <v>306112600</v>
      </c>
      <c r="E6" s="43">
        <f>D6-C6</f>
        <v>-4089430</v>
      </c>
    </row>
    <row r="7" spans="1:5" ht="21" customHeight="1" x14ac:dyDescent="0.3">
      <c r="A7" s="11" t="s">
        <v>22</v>
      </c>
      <c r="B7" s="13" t="s">
        <v>22</v>
      </c>
      <c r="C7" s="46">
        <f>[1]세입예산!D14</f>
        <v>8500400</v>
      </c>
      <c r="D7" s="46">
        <f>[1]세입예산!E14</f>
        <v>8784100</v>
      </c>
      <c r="E7" s="43">
        <f>D7-C7</f>
        <v>283700</v>
      </c>
    </row>
    <row r="8" spans="1:5" ht="21" customHeight="1" x14ac:dyDescent="0.3">
      <c r="A8" s="11" t="s">
        <v>21</v>
      </c>
      <c r="B8" s="13" t="s">
        <v>21</v>
      </c>
      <c r="C8" s="44">
        <f>[1]세입예산!D23</f>
        <v>0</v>
      </c>
      <c r="D8" s="44">
        <f>[1]세입예산!E23</f>
        <v>0</v>
      </c>
      <c r="E8" s="43">
        <f>D8-C8</f>
        <v>0</v>
      </c>
    </row>
    <row r="9" spans="1:5" ht="21" customHeight="1" x14ac:dyDescent="0.3">
      <c r="A9" s="45" t="s">
        <v>20</v>
      </c>
      <c r="B9" s="17" t="s">
        <v>20</v>
      </c>
      <c r="C9" s="44">
        <f>[1]세입예산!D26</f>
        <v>63658522</v>
      </c>
      <c r="D9" s="44">
        <f>[1]세입예산!E26</f>
        <v>63658522</v>
      </c>
      <c r="E9" s="43">
        <f>D9-C9</f>
        <v>0</v>
      </c>
    </row>
    <row r="10" spans="1:5" ht="21" customHeight="1" x14ac:dyDescent="0.3">
      <c r="A10" s="42" t="s">
        <v>19</v>
      </c>
      <c r="B10" s="41" t="s">
        <v>18</v>
      </c>
      <c r="C10" s="5">
        <f>[1]세입예산!D34</f>
        <v>7761048</v>
      </c>
      <c r="D10" s="5">
        <f>[1]세입예산!E34</f>
        <v>11295778</v>
      </c>
      <c r="E10" s="40">
        <f>D10-C10</f>
        <v>3534730</v>
      </c>
    </row>
    <row r="11" spans="1:5" ht="21" customHeight="1" x14ac:dyDescent="0.3">
      <c r="A11" s="39"/>
      <c r="B11" s="38"/>
      <c r="C11" s="37"/>
      <c r="D11" s="36"/>
      <c r="E11" s="35"/>
    </row>
    <row r="12" spans="1:5" ht="21" customHeight="1" x14ac:dyDescent="0.3">
      <c r="A12" s="34"/>
      <c r="B12" s="33"/>
      <c r="C12" s="33"/>
      <c r="D12" s="33"/>
      <c r="E12" s="32" t="s">
        <v>17</v>
      </c>
    </row>
    <row r="13" spans="1:5" ht="21" customHeight="1" x14ac:dyDescent="0.3">
      <c r="A13" s="31" t="s">
        <v>16</v>
      </c>
      <c r="B13" s="30"/>
      <c r="C13" s="29"/>
      <c r="D13" s="29"/>
      <c r="E13" s="28"/>
    </row>
    <row r="14" spans="1:5" ht="21" customHeight="1" thickBot="1" x14ac:dyDescent="0.35">
      <c r="A14" s="27" t="s">
        <v>15</v>
      </c>
      <c r="B14" s="26" t="s">
        <v>14</v>
      </c>
      <c r="C14" s="25" t="s">
        <v>13</v>
      </c>
      <c r="D14" s="24" t="s">
        <v>12</v>
      </c>
      <c r="E14" s="23" t="s">
        <v>11</v>
      </c>
    </row>
    <row r="15" spans="1:5" ht="21" customHeight="1" thickTop="1" x14ac:dyDescent="0.3">
      <c r="A15" s="22" t="s">
        <v>10</v>
      </c>
      <c r="B15" s="21"/>
      <c r="C15" s="20">
        <f>SUM(C16:C22)</f>
        <v>390122000</v>
      </c>
      <c r="D15" s="20">
        <f>SUM(D16:D22)</f>
        <v>389851000</v>
      </c>
      <c r="E15" s="19">
        <f>D15-C15</f>
        <v>-271000</v>
      </c>
    </row>
    <row r="16" spans="1:5" ht="21" customHeight="1" x14ac:dyDescent="0.3">
      <c r="A16" s="18" t="s">
        <v>9</v>
      </c>
      <c r="B16" s="16" t="s">
        <v>8</v>
      </c>
      <c r="C16" s="15">
        <f>[1]세출예산!D7</f>
        <v>259002030</v>
      </c>
      <c r="D16" s="15">
        <f>[1]세출예산!E7</f>
        <v>254912600</v>
      </c>
      <c r="E16" s="8">
        <f>D16-C16</f>
        <v>-4089430</v>
      </c>
    </row>
    <row r="17" spans="1:5" ht="21" customHeight="1" x14ac:dyDescent="0.3">
      <c r="A17" s="18"/>
      <c r="B17" s="16" t="s">
        <v>7</v>
      </c>
      <c r="C17" s="15">
        <f>[1]세출예산!D56</f>
        <v>3915000</v>
      </c>
      <c r="D17" s="15">
        <f>[1]세출예산!E56</f>
        <v>3915000</v>
      </c>
      <c r="E17" s="8">
        <f>D17-C17</f>
        <v>0</v>
      </c>
    </row>
    <row r="18" spans="1:5" ht="21" customHeight="1" x14ac:dyDescent="0.3">
      <c r="A18" s="18"/>
      <c r="B18" s="17" t="s">
        <v>6</v>
      </c>
      <c r="C18" s="15">
        <f>[1]세출예산!D71</f>
        <v>42545000</v>
      </c>
      <c r="D18" s="15">
        <f>[1]세출예산!E71</f>
        <v>46373680</v>
      </c>
      <c r="E18" s="8">
        <f>D18-C18</f>
        <v>3828680</v>
      </c>
    </row>
    <row r="19" spans="1:5" ht="21" customHeight="1" x14ac:dyDescent="0.3">
      <c r="A19" s="11" t="s">
        <v>5</v>
      </c>
      <c r="B19" s="16" t="s">
        <v>4</v>
      </c>
      <c r="C19" s="15">
        <f>[1]세출예산!D105</f>
        <v>0</v>
      </c>
      <c r="D19" s="15">
        <f>[1]세출예산!E105</f>
        <v>0</v>
      </c>
      <c r="E19" s="8">
        <f>D19-C19</f>
        <v>0</v>
      </c>
    </row>
    <row r="20" spans="1:5" ht="21" customHeight="1" x14ac:dyDescent="0.3">
      <c r="A20" s="14" t="s">
        <v>3</v>
      </c>
      <c r="B20" s="13" t="s">
        <v>2</v>
      </c>
      <c r="C20" s="12">
        <f>[1]세출예산!D111</f>
        <v>29583623</v>
      </c>
      <c r="D20" s="12">
        <f>[1]세출예산!E111</f>
        <v>29823623</v>
      </c>
      <c r="E20" s="8">
        <f>D20-C20</f>
        <v>240000</v>
      </c>
    </row>
    <row r="21" spans="1:5" ht="21" customHeight="1" x14ac:dyDescent="0.3">
      <c r="A21" s="11" t="s">
        <v>1</v>
      </c>
      <c r="B21" s="10" t="s">
        <v>1</v>
      </c>
      <c r="C21" s="9">
        <f>[1]세출예산!D154</f>
        <v>10000</v>
      </c>
      <c r="D21" s="9">
        <f>[1]세출예산!E154</f>
        <v>10000</v>
      </c>
      <c r="E21" s="8">
        <f>D21-C21</f>
        <v>0</v>
      </c>
    </row>
    <row r="22" spans="1:5" ht="21" customHeight="1" x14ac:dyDescent="0.3">
      <c r="A22" s="7" t="s">
        <v>0</v>
      </c>
      <c r="B22" s="6" t="s">
        <v>0</v>
      </c>
      <c r="C22" s="5">
        <f>[1]세출예산!D157</f>
        <v>55066347</v>
      </c>
      <c r="D22" s="5">
        <f>[1]세출예산!E158</f>
        <v>54816097</v>
      </c>
      <c r="E22" s="4">
        <f>D22-C22</f>
        <v>-250250</v>
      </c>
    </row>
    <row r="23" spans="1:5" x14ac:dyDescent="0.3">
      <c r="A23" s="3"/>
      <c r="B23" s="3"/>
    </row>
  </sheetData>
  <mergeCells count="6">
    <mergeCell ref="A1:E1"/>
    <mergeCell ref="A3:E3"/>
    <mergeCell ref="A5:B5"/>
    <mergeCell ref="A13:E13"/>
    <mergeCell ref="A16:A18"/>
    <mergeCell ref="A15:B1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185" orientation="portrait" useFirstPageNumber="1" r:id="rId1"/>
  <headerFooter>
    <oddFooter>&amp;R&amp;"굴림,보통"&amp;9참좋은재가노인돌봄센터(2023.09.05)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48FE-4A7D-448F-ABCA-FA1E28284EB1}">
  <dimension ref="A1:E16"/>
  <sheetViews>
    <sheetView view="pageBreakPreview" zoomScaleSheetLayoutView="100" workbookViewId="0">
      <selection activeCell="D18" sqref="D18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62" t="s">
        <v>32</v>
      </c>
      <c r="B1" s="62"/>
      <c r="C1" s="62"/>
      <c r="D1" s="62"/>
      <c r="E1" s="62"/>
    </row>
    <row r="2" spans="1:5" ht="18" customHeight="1" x14ac:dyDescent="0.3">
      <c r="A2" s="47"/>
      <c r="B2" s="47"/>
      <c r="C2" s="47"/>
      <c r="D2" s="47"/>
      <c r="E2" s="61" t="s">
        <v>17</v>
      </c>
    </row>
    <row r="3" spans="1:5" ht="21" customHeight="1" x14ac:dyDescent="0.3">
      <c r="A3" s="31" t="s">
        <v>25</v>
      </c>
      <c r="B3" s="30"/>
      <c r="C3" s="29"/>
      <c r="D3" s="29"/>
      <c r="E3" s="28"/>
    </row>
    <row r="4" spans="1:5" ht="24" customHeight="1" thickBot="1" x14ac:dyDescent="0.35">
      <c r="A4" s="27" t="s">
        <v>15</v>
      </c>
      <c r="B4" s="26" t="s">
        <v>14</v>
      </c>
      <c r="C4" s="56" t="s">
        <v>13</v>
      </c>
      <c r="D4" s="56" t="s">
        <v>12</v>
      </c>
      <c r="E4" s="23" t="s">
        <v>11</v>
      </c>
    </row>
    <row r="5" spans="1:5" ht="21" customHeight="1" thickTop="1" x14ac:dyDescent="0.3">
      <c r="A5" s="22" t="s">
        <v>24</v>
      </c>
      <c r="B5" s="60"/>
      <c r="C5" s="20">
        <f>C6+C7</f>
        <v>46845000</v>
      </c>
      <c r="D5" s="20">
        <f>D6+D7</f>
        <v>46951000</v>
      </c>
      <c r="E5" s="19">
        <f>D5-C5</f>
        <v>106000</v>
      </c>
    </row>
    <row r="6" spans="1:5" ht="21" customHeight="1" x14ac:dyDescent="0.3">
      <c r="A6" s="14" t="s">
        <v>23</v>
      </c>
      <c r="B6" s="13" t="s">
        <v>23</v>
      </c>
      <c r="C6" s="46">
        <f>[2]세입예산!D6</f>
        <v>46843500</v>
      </c>
      <c r="D6" s="46">
        <f>[2]세입예산!E6</f>
        <v>46950000</v>
      </c>
      <c r="E6" s="43">
        <f>D6-C6</f>
        <v>106500</v>
      </c>
    </row>
    <row r="7" spans="1:5" ht="21" customHeight="1" x14ac:dyDescent="0.3">
      <c r="A7" s="42" t="s">
        <v>19</v>
      </c>
      <c r="B7" s="41" t="s">
        <v>18</v>
      </c>
      <c r="C7" s="5">
        <f>[2]세입예산!D12</f>
        <v>1500</v>
      </c>
      <c r="D7" s="5">
        <f>[2]세입예산!E12</f>
        <v>1000</v>
      </c>
      <c r="E7" s="40">
        <f>D7-C7</f>
        <v>-500</v>
      </c>
    </row>
    <row r="8" spans="1:5" ht="21" customHeight="1" x14ac:dyDescent="0.3">
      <c r="A8" s="38"/>
      <c r="B8" s="38"/>
      <c r="C8" s="37"/>
      <c r="D8" s="36"/>
      <c r="E8" s="59"/>
    </row>
    <row r="9" spans="1:5" ht="21" customHeight="1" x14ac:dyDescent="0.3">
      <c r="A9" s="58"/>
      <c r="B9" s="58"/>
      <c r="C9" s="58"/>
      <c r="D9" s="58"/>
      <c r="E9" s="57" t="s">
        <v>17</v>
      </c>
    </row>
    <row r="10" spans="1:5" ht="21" customHeight="1" x14ac:dyDescent="0.3">
      <c r="A10" s="31" t="s">
        <v>16</v>
      </c>
      <c r="B10" s="30"/>
      <c r="C10" s="29"/>
      <c r="D10" s="29"/>
      <c r="E10" s="28"/>
    </row>
    <row r="11" spans="1:5" ht="30" customHeight="1" thickBot="1" x14ac:dyDescent="0.35">
      <c r="A11" s="27" t="s">
        <v>15</v>
      </c>
      <c r="B11" s="26" t="s">
        <v>14</v>
      </c>
      <c r="C11" s="56" t="s">
        <v>31</v>
      </c>
      <c r="D11" s="24" t="s">
        <v>30</v>
      </c>
      <c r="E11" s="23" t="s">
        <v>11</v>
      </c>
    </row>
    <row r="12" spans="1:5" ht="21" customHeight="1" thickTop="1" x14ac:dyDescent="0.3">
      <c r="A12" s="55" t="s">
        <v>10</v>
      </c>
      <c r="B12" s="54"/>
      <c r="C12" s="20">
        <f>SUM(C13:C15)</f>
        <v>46845000</v>
      </c>
      <c r="D12" s="20">
        <f>SUM(D13:D15)</f>
        <v>46951000</v>
      </c>
      <c r="E12" s="19">
        <f>D12-C12</f>
        <v>106000</v>
      </c>
    </row>
    <row r="13" spans="1:5" ht="21" customHeight="1" x14ac:dyDescent="0.3">
      <c r="A13" s="11" t="s">
        <v>9</v>
      </c>
      <c r="B13" s="16" t="s">
        <v>29</v>
      </c>
      <c r="C13" s="15">
        <f>[2]세출예산!D7</f>
        <v>35500</v>
      </c>
      <c r="D13" s="15">
        <f>[2]세출예산!E7</f>
        <v>142000</v>
      </c>
      <c r="E13" s="8">
        <f>D13-C13</f>
        <v>106500</v>
      </c>
    </row>
    <row r="14" spans="1:5" ht="21" customHeight="1" x14ac:dyDescent="0.3">
      <c r="A14" s="11" t="s">
        <v>3</v>
      </c>
      <c r="B14" s="13" t="s">
        <v>28</v>
      </c>
      <c r="C14" s="12">
        <f>[2]세출예산!D10</f>
        <v>46808000</v>
      </c>
      <c r="D14" s="12">
        <f>[2]세출예산!E10</f>
        <v>46808000</v>
      </c>
      <c r="E14" s="53">
        <f>D14-C14</f>
        <v>0</v>
      </c>
    </row>
    <row r="15" spans="1:5" ht="21" customHeight="1" x14ac:dyDescent="0.3">
      <c r="A15" s="42" t="s">
        <v>0</v>
      </c>
      <c r="B15" s="41" t="s">
        <v>0</v>
      </c>
      <c r="C15" s="5">
        <f>[2]세출예산!D18</f>
        <v>1500</v>
      </c>
      <c r="D15" s="5">
        <f>[2]세출예산!E19</f>
        <v>1000</v>
      </c>
      <c r="E15" s="52">
        <f>D15-C15</f>
        <v>-500</v>
      </c>
    </row>
    <row r="16" spans="1:5" x14ac:dyDescent="0.3">
      <c r="A16" s="3"/>
      <c r="B16" s="3"/>
    </row>
  </sheetData>
  <mergeCells count="4">
    <mergeCell ref="A1:E1"/>
    <mergeCell ref="A3:E3"/>
    <mergeCell ref="A5:B5"/>
    <mergeCell ref="A10:E10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69" orientation="portrait" useFirstPageNumber="1" r:id="rId1"/>
  <headerFooter>
    <oddFooter>&amp;R참좋은재가노인돌봄센터(2023.09.05)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12EE-0BC3-481B-BCE8-BC2B3E6A8764}">
  <dimension ref="A1:N27"/>
  <sheetViews>
    <sheetView view="pageBreakPreview" zoomScaleNormal="100" zoomScaleSheetLayoutView="100" workbookViewId="0">
      <selection activeCell="E12" sqref="E12"/>
    </sheetView>
  </sheetViews>
  <sheetFormatPr defaultColWidth="10" defaultRowHeight="13.5" x14ac:dyDescent="0.3"/>
  <cols>
    <col min="1" max="1" width="16.75" style="2" customWidth="1"/>
    <col min="2" max="2" width="17.875" style="2" customWidth="1"/>
    <col min="3" max="5" width="17.75" style="2" customWidth="1"/>
    <col min="6" max="6" width="6.875" style="2" customWidth="1"/>
    <col min="7" max="7" width="15.125" style="2" customWidth="1"/>
    <col min="8" max="8" width="23.75" style="2" customWidth="1"/>
    <col min="9" max="9" width="14.25" style="2" customWidth="1"/>
    <col min="10" max="10" width="10" style="1"/>
    <col min="11" max="11" width="23.25" style="1" customWidth="1"/>
    <col min="12" max="13" width="10" style="1"/>
    <col min="14" max="14" width="13" style="1" bestFit="1" customWidth="1"/>
    <col min="15" max="15" width="11.875" style="1" bestFit="1" customWidth="1"/>
    <col min="16" max="16" width="10" style="1"/>
    <col min="17" max="17" width="11.875" style="1" bestFit="1" customWidth="1"/>
    <col min="18" max="16384" width="10" style="1"/>
  </cols>
  <sheetData>
    <row r="1" spans="1:11" ht="39" customHeight="1" x14ac:dyDescent="0.3">
      <c r="A1" s="74" t="s">
        <v>40</v>
      </c>
      <c r="B1" s="74"/>
      <c r="C1" s="74"/>
      <c r="D1" s="74"/>
      <c r="E1" s="74"/>
      <c r="F1" s="73"/>
      <c r="G1" s="73"/>
      <c r="H1" s="73"/>
      <c r="I1" s="73"/>
    </row>
    <row r="2" spans="1:11" ht="20.25" customHeight="1" x14ac:dyDescent="0.3">
      <c r="A2" s="47"/>
      <c r="B2" s="47"/>
      <c r="C2" s="47"/>
      <c r="D2" s="47"/>
      <c r="E2" s="61" t="s">
        <v>17</v>
      </c>
      <c r="F2" s="61"/>
      <c r="G2" s="61"/>
      <c r="H2" s="70"/>
      <c r="I2" s="70"/>
      <c r="J2" s="70"/>
      <c r="K2" s="63"/>
    </row>
    <row r="3" spans="1:11" ht="21" customHeight="1" x14ac:dyDescent="0.3">
      <c r="A3" s="31" t="s">
        <v>25</v>
      </c>
      <c r="B3" s="30"/>
      <c r="C3" s="29"/>
      <c r="D3" s="29"/>
      <c r="E3" s="28"/>
      <c r="F3" s="68"/>
      <c r="G3" s="68"/>
      <c r="H3" s="71"/>
      <c r="I3" s="71"/>
      <c r="J3" s="71"/>
      <c r="K3" s="63"/>
    </row>
    <row r="4" spans="1:11" ht="21" customHeight="1" thickBot="1" x14ac:dyDescent="0.35">
      <c r="A4" s="27" t="s">
        <v>15</v>
      </c>
      <c r="B4" s="26" t="s">
        <v>14</v>
      </c>
      <c r="C4" s="24" t="s">
        <v>13</v>
      </c>
      <c r="D4" s="24" t="s">
        <v>12</v>
      </c>
      <c r="E4" s="23" t="s">
        <v>11</v>
      </c>
      <c r="F4" s="68"/>
      <c r="G4" s="68"/>
      <c r="H4" s="70"/>
      <c r="I4" s="70"/>
      <c r="J4" s="70"/>
      <c r="K4" s="63"/>
    </row>
    <row r="5" spans="1:11" ht="21" customHeight="1" thickTop="1" x14ac:dyDescent="0.3">
      <c r="A5" s="22" t="s">
        <v>24</v>
      </c>
      <c r="B5" s="21"/>
      <c r="C5" s="20">
        <f>SUM(C6:C10)</f>
        <v>1036253000</v>
      </c>
      <c r="D5" s="20">
        <f>SUM(D6:D10)</f>
        <v>1052202000</v>
      </c>
      <c r="E5" s="19">
        <f>D5-C5</f>
        <v>15949000</v>
      </c>
      <c r="F5" s="67"/>
      <c r="G5" s="67"/>
      <c r="H5" s="70"/>
      <c r="I5" s="70"/>
      <c r="J5" s="70"/>
      <c r="K5" s="63"/>
    </row>
    <row r="6" spans="1:11" ht="21" customHeight="1" x14ac:dyDescent="0.3">
      <c r="A6" s="14" t="s">
        <v>23</v>
      </c>
      <c r="B6" s="13" t="s">
        <v>23</v>
      </c>
      <c r="C6" s="46">
        <f>[3]세입예산!D6</f>
        <v>1027678000</v>
      </c>
      <c r="D6" s="46">
        <f>[3]세입예산!E6</f>
        <v>1037860000</v>
      </c>
      <c r="E6" s="43">
        <f>D6-C6</f>
        <v>10182000</v>
      </c>
      <c r="F6" s="69"/>
      <c r="G6" s="69"/>
      <c r="H6" s="72"/>
      <c r="I6" s="71"/>
      <c r="J6" s="71"/>
      <c r="K6" s="63"/>
    </row>
    <row r="7" spans="1:11" ht="21" customHeight="1" x14ac:dyDescent="0.3">
      <c r="A7" s="11" t="s">
        <v>22</v>
      </c>
      <c r="B7" s="13" t="s">
        <v>22</v>
      </c>
      <c r="C7" s="46">
        <f>[3]세입예산!D20</f>
        <v>2400000</v>
      </c>
      <c r="D7" s="46">
        <f>[3]세입예산!E20</f>
        <v>8167900</v>
      </c>
      <c r="E7" s="43">
        <f>D7-C7</f>
        <v>5767900</v>
      </c>
      <c r="F7" s="69"/>
      <c r="G7" s="69"/>
      <c r="H7" s="70"/>
      <c r="I7" s="70"/>
      <c r="J7" s="70"/>
      <c r="K7" s="63"/>
    </row>
    <row r="8" spans="1:11" ht="21" customHeight="1" x14ac:dyDescent="0.3">
      <c r="A8" s="11" t="s">
        <v>21</v>
      </c>
      <c r="B8" s="13" t="s">
        <v>21</v>
      </c>
      <c r="C8" s="44">
        <f>[3]세입예산!D27</f>
        <v>0</v>
      </c>
      <c r="D8" s="44">
        <f>[3]세입예산!E27</f>
        <v>0</v>
      </c>
      <c r="E8" s="43">
        <f>D8-C8</f>
        <v>0</v>
      </c>
      <c r="F8" s="69"/>
      <c r="G8" s="69"/>
      <c r="H8" s="69"/>
      <c r="I8" s="69"/>
    </row>
    <row r="9" spans="1:11" ht="21" customHeight="1" x14ac:dyDescent="0.3">
      <c r="A9" s="45" t="s">
        <v>20</v>
      </c>
      <c r="B9" s="17" t="s">
        <v>20</v>
      </c>
      <c r="C9" s="44">
        <f>[3]세입예산!D30</f>
        <v>6159543</v>
      </c>
      <c r="D9" s="44">
        <f>[3]세입예산!E30</f>
        <v>6159543</v>
      </c>
      <c r="E9" s="43">
        <f>D9-C9</f>
        <v>0</v>
      </c>
      <c r="F9" s="69"/>
      <c r="G9" s="69"/>
      <c r="H9" s="69"/>
      <c r="I9" s="69"/>
    </row>
    <row r="10" spans="1:11" ht="21" customHeight="1" x14ac:dyDescent="0.3">
      <c r="A10" s="42" t="s">
        <v>19</v>
      </c>
      <c r="B10" s="41" t="s">
        <v>18</v>
      </c>
      <c r="C10" s="5">
        <f>[3]세입예산!D34</f>
        <v>15457</v>
      </c>
      <c r="D10" s="5">
        <f>[3]세입예산!E34</f>
        <v>14557</v>
      </c>
      <c r="E10" s="40">
        <f>D10-C10</f>
        <v>-900</v>
      </c>
      <c r="F10" s="69"/>
      <c r="G10" s="69"/>
      <c r="H10" s="69"/>
      <c r="I10" s="69"/>
    </row>
    <row r="11" spans="1:11" ht="21" customHeight="1" x14ac:dyDescent="0.3">
      <c r="A11" s="38"/>
      <c r="B11" s="38"/>
      <c r="C11" s="37"/>
      <c r="D11" s="36"/>
      <c r="E11" s="59"/>
      <c r="F11" s="59"/>
      <c r="G11" s="59"/>
      <c r="H11" s="59"/>
      <c r="I11" s="59"/>
    </row>
    <row r="12" spans="1:11" ht="21" customHeight="1" x14ac:dyDescent="0.3">
      <c r="A12" s="33"/>
      <c r="B12" s="33"/>
      <c r="C12" s="33"/>
      <c r="D12" s="33"/>
      <c r="E12" s="61" t="s">
        <v>17</v>
      </c>
      <c r="F12" s="61"/>
      <c r="G12" s="61"/>
      <c r="H12" s="61"/>
      <c r="I12" s="61"/>
    </row>
    <row r="13" spans="1:11" ht="21" customHeight="1" x14ac:dyDescent="0.3">
      <c r="A13" s="31" t="s">
        <v>16</v>
      </c>
      <c r="B13" s="30"/>
      <c r="C13" s="29"/>
      <c r="D13" s="29"/>
      <c r="E13" s="28"/>
      <c r="F13" s="68"/>
      <c r="G13" s="68"/>
      <c r="H13" s="68"/>
      <c r="I13" s="68"/>
    </row>
    <row r="14" spans="1:11" ht="21" customHeight="1" thickBot="1" x14ac:dyDescent="0.35">
      <c r="A14" s="27" t="s">
        <v>15</v>
      </c>
      <c r="B14" s="26" t="s">
        <v>14</v>
      </c>
      <c r="C14" s="24" t="s">
        <v>13</v>
      </c>
      <c r="D14" s="24" t="s">
        <v>12</v>
      </c>
      <c r="E14" s="23" t="s">
        <v>11</v>
      </c>
      <c r="F14" s="68"/>
      <c r="G14" s="68"/>
      <c r="H14" s="68"/>
      <c r="I14" s="68"/>
    </row>
    <row r="15" spans="1:11" ht="21" customHeight="1" thickTop="1" x14ac:dyDescent="0.3">
      <c r="A15" s="22" t="s">
        <v>10</v>
      </c>
      <c r="B15" s="21"/>
      <c r="C15" s="20">
        <f>SUM(C16:C22)</f>
        <v>1036253000</v>
      </c>
      <c r="D15" s="20">
        <f>SUM(D16:D22)</f>
        <v>1052202000</v>
      </c>
      <c r="E15" s="19">
        <f>D15-C15</f>
        <v>15949000</v>
      </c>
      <c r="F15" s="67"/>
      <c r="G15" s="66"/>
      <c r="H15" s="66"/>
      <c r="I15" s="66"/>
    </row>
    <row r="16" spans="1:11" ht="21" customHeight="1" x14ac:dyDescent="0.3">
      <c r="A16" s="18" t="s">
        <v>9</v>
      </c>
      <c r="B16" s="16" t="s">
        <v>39</v>
      </c>
      <c r="C16" s="15">
        <f>[3]세출예산!D7</f>
        <v>953435980</v>
      </c>
      <c r="D16" s="15">
        <f>[3]세출예산!E7</f>
        <v>963461980</v>
      </c>
      <c r="E16" s="8">
        <f>D16-C16</f>
        <v>10026000</v>
      </c>
      <c r="F16" s="64"/>
      <c r="G16" s="64"/>
      <c r="H16" s="65"/>
      <c r="I16" s="64"/>
    </row>
    <row r="17" spans="1:14" ht="21" customHeight="1" x14ac:dyDescent="0.3">
      <c r="A17" s="18"/>
      <c r="B17" s="16" t="s">
        <v>38</v>
      </c>
      <c r="C17" s="15">
        <f>[3]세출예산!D35</f>
        <v>1620000</v>
      </c>
      <c r="D17" s="15">
        <f>[3]세출예산!E35</f>
        <v>1620000</v>
      </c>
      <c r="E17" s="8">
        <f>D17-C17</f>
        <v>0</v>
      </c>
      <c r="F17" s="64"/>
      <c r="G17" s="64"/>
      <c r="H17" s="65"/>
      <c r="I17" s="64"/>
    </row>
    <row r="18" spans="1:14" ht="21" customHeight="1" x14ac:dyDescent="0.3">
      <c r="A18" s="18"/>
      <c r="B18" s="17" t="s">
        <v>37</v>
      </c>
      <c r="C18" s="15">
        <f>[3]세출예산!D41</f>
        <v>14266020</v>
      </c>
      <c r="D18" s="15">
        <f>[3]세출예산!E41</f>
        <v>15397430</v>
      </c>
      <c r="E18" s="8">
        <f>D18-C18</f>
        <v>1131410</v>
      </c>
      <c r="F18" s="64"/>
      <c r="G18" s="64"/>
      <c r="H18" s="65"/>
      <c r="I18" s="64"/>
    </row>
    <row r="19" spans="1:14" ht="21" customHeight="1" x14ac:dyDescent="0.3">
      <c r="A19" s="11" t="s">
        <v>36</v>
      </c>
      <c r="B19" s="16" t="s">
        <v>35</v>
      </c>
      <c r="C19" s="12">
        <v>0</v>
      </c>
      <c r="D19" s="12">
        <v>0</v>
      </c>
      <c r="E19" s="8">
        <f>D19-C19</f>
        <v>0</v>
      </c>
      <c r="F19" s="64"/>
      <c r="G19" s="64"/>
      <c r="H19" s="65"/>
      <c r="I19" s="64"/>
      <c r="K19" s="63"/>
      <c r="L19" s="63"/>
      <c r="M19" s="63"/>
      <c r="N19" s="63"/>
    </row>
    <row r="20" spans="1:14" ht="21" customHeight="1" x14ac:dyDescent="0.3">
      <c r="A20" s="11" t="s">
        <v>3</v>
      </c>
      <c r="B20" s="13" t="s">
        <v>34</v>
      </c>
      <c r="C20" s="15">
        <f>[3]세출예산!D76</f>
        <v>61716000</v>
      </c>
      <c r="D20" s="15">
        <f>[3]세출예산!E76</f>
        <v>66186960</v>
      </c>
      <c r="E20" s="8">
        <f>D20-C20</f>
        <v>4470960</v>
      </c>
      <c r="F20" s="64"/>
      <c r="G20" s="64"/>
      <c r="H20" s="65"/>
      <c r="I20" s="64"/>
      <c r="K20" s="63"/>
      <c r="L20" s="63"/>
      <c r="M20" s="63"/>
      <c r="N20" s="63"/>
    </row>
    <row r="21" spans="1:14" ht="21" customHeight="1" x14ac:dyDescent="0.3">
      <c r="A21" s="11" t="s">
        <v>33</v>
      </c>
      <c r="B21" s="10" t="s">
        <v>33</v>
      </c>
      <c r="C21" s="9">
        <f>[3]세출예산!D115</f>
        <v>0</v>
      </c>
      <c r="D21" s="9">
        <f>[3]세출예산!E115</f>
        <v>0</v>
      </c>
      <c r="E21" s="8">
        <f>D21-C21</f>
        <v>0</v>
      </c>
      <c r="F21" s="64"/>
      <c r="G21" s="64"/>
      <c r="H21" s="65"/>
      <c r="I21" s="64"/>
      <c r="K21" s="63"/>
      <c r="L21" s="63"/>
      <c r="M21" s="63"/>
      <c r="N21" s="63"/>
    </row>
    <row r="22" spans="1:14" ht="21" customHeight="1" x14ac:dyDescent="0.3">
      <c r="A22" s="7" t="s">
        <v>0</v>
      </c>
      <c r="B22" s="6" t="s">
        <v>0</v>
      </c>
      <c r="C22" s="5">
        <f>[3]세출예산!D117</f>
        <v>5215000</v>
      </c>
      <c r="D22" s="5">
        <f>[3]세출예산!E117</f>
        <v>5535630</v>
      </c>
      <c r="E22" s="4">
        <f>D22-C22</f>
        <v>320630</v>
      </c>
      <c r="F22" s="64"/>
      <c r="G22" s="64"/>
      <c r="H22" s="65"/>
      <c r="I22" s="64"/>
      <c r="K22" s="63"/>
      <c r="L22" s="63"/>
      <c r="M22" s="63"/>
      <c r="N22" s="63"/>
    </row>
    <row r="23" spans="1:14" x14ac:dyDescent="0.3">
      <c r="K23" s="63"/>
      <c r="L23" s="63"/>
      <c r="M23" s="63"/>
      <c r="N23" s="63"/>
    </row>
    <row r="24" spans="1:14" x14ac:dyDescent="0.3">
      <c r="K24" s="63"/>
      <c r="L24" s="63"/>
      <c r="M24" s="63"/>
      <c r="N24" s="63"/>
    </row>
    <row r="25" spans="1:14" x14ac:dyDescent="0.3">
      <c r="K25" s="63"/>
      <c r="L25" s="63"/>
      <c r="M25" s="63"/>
      <c r="N25" s="63"/>
    </row>
    <row r="26" spans="1:14" x14ac:dyDescent="0.3">
      <c r="K26" s="63"/>
      <c r="L26" s="63"/>
      <c r="M26" s="63"/>
      <c r="N26" s="63"/>
    </row>
    <row r="27" spans="1:14" x14ac:dyDescent="0.3">
      <c r="K27" s="63"/>
      <c r="L27" s="63"/>
      <c r="M27" s="63"/>
      <c r="N27" s="63"/>
    </row>
  </sheetData>
  <mergeCells count="8">
    <mergeCell ref="H3:J3"/>
    <mergeCell ref="H6:J6"/>
    <mergeCell ref="A1:E1"/>
    <mergeCell ref="A3:E3"/>
    <mergeCell ref="A5:B5"/>
    <mergeCell ref="A13:E13"/>
    <mergeCell ref="A16:A18"/>
    <mergeCell ref="A15:B1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89" firstPageNumber="185" orientation="portrait" useFirstPageNumber="1" r:id="rId1"/>
  <headerFooter>
    <oddFooter>&amp;R참좋은재가노인돌봄센터
(2023.09.05)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4</vt:i4>
      </vt:variant>
    </vt:vector>
  </HeadingPairs>
  <TitlesOfParts>
    <vt:vector size="7" baseType="lpstr">
      <vt:lpstr>일반사업예산</vt:lpstr>
      <vt:lpstr>식사배달사업예산</vt:lpstr>
      <vt:lpstr>노인맞춤돌봄예산</vt:lpstr>
      <vt:lpstr>노인맞춤돌봄예산!Consolidate_Area</vt:lpstr>
      <vt:lpstr>식사배달사업예산!Consolidate_Area</vt:lpstr>
      <vt:lpstr>일반사업예산!Consolidate_Area</vt:lpstr>
      <vt:lpstr>노인맞춤돌봄예산!Print_Area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2023-12-28T00:36:20Z</dcterms:created>
  <dcterms:modified xsi:type="dcterms:W3CDTF">2023-12-28T00:38:19Z</dcterms:modified>
</cp:coreProperties>
</file>