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 결산 추경 및 2024 최초예산\1차추경\"/>
    </mc:Choice>
  </mc:AlternateContent>
  <xr:revisionPtr revIDLastSave="0" documentId="13_ncr:1_{4856075D-A971-45CC-9555-818B347AD17A}" xr6:coauthVersionLast="46" xr6:coauthVersionMax="46" xr10:uidLastSave="{00000000-0000-0000-0000-000000000000}"/>
  <bookViews>
    <workbookView xWindow="-120" yWindow="-120" windowWidth="29040" windowHeight="15840" xr2:uid="{C7C5032F-5AC1-40DA-9E43-DD083F5F0FB3}"/>
  </bookViews>
  <sheets>
    <sheet name="일반사업예산" sheetId="3" r:id="rId1"/>
    <sheet name="식사배달사업예산" sheetId="4" r:id="rId2"/>
    <sheet name="노인맞춤돌봄사업예산" sheetId="5" r:id="rId3"/>
    <sheet name="특별회계예산" sheetId="6" r:id="rId4"/>
  </sheets>
  <externalReferences>
    <externalReference r:id="rId5"/>
    <externalReference r:id="rId6"/>
    <externalReference r:id="rId7"/>
    <externalReference r:id="rId8"/>
  </externalReferences>
  <definedNames>
    <definedName name="_xlnm.Consolidate_Area" localSheetId="2">노인맞춤돌봄사업예산!$A$1:$E$22</definedName>
    <definedName name="_xlnm.Consolidate_Area" localSheetId="1">식사배달사업예산!$A$1:$E$16</definedName>
    <definedName name="_xlnm.Consolidate_Area" localSheetId="0">일반사업예산!$A$1:$E$23</definedName>
    <definedName name="_xlnm.Consolidate_Area" localSheetId="3">특별회계예산!$A$1:$E$17</definedName>
    <definedName name="_xlnm.Consolidate_Area">#REF!</definedName>
    <definedName name="_xlnm.Print_Area" localSheetId="2">노인맞춤돌봄사업예산!$A$1:$E$22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C5" i="6" s="1"/>
  <c r="D6" i="6"/>
  <c r="D5" i="6" s="1"/>
  <c r="C7" i="6"/>
  <c r="D7" i="6"/>
  <c r="E7" i="6" s="1"/>
  <c r="C8" i="6"/>
  <c r="D8" i="6"/>
  <c r="E8" i="6"/>
  <c r="C14" i="6"/>
  <c r="C13" i="6" s="1"/>
  <c r="D15" i="6"/>
  <c r="D13" i="6" s="1"/>
  <c r="E13" i="6" s="1"/>
  <c r="D16" i="6"/>
  <c r="E16" i="6" s="1"/>
  <c r="E5" i="6" l="1"/>
  <c r="E15" i="6"/>
  <c r="E6" i="6"/>
  <c r="E14" i="6"/>
  <c r="C6" i="5" l="1"/>
  <c r="C5" i="5" s="1"/>
  <c r="D6" i="5"/>
  <c r="D5" i="5" s="1"/>
  <c r="C7" i="5"/>
  <c r="D7" i="5"/>
  <c r="E7" i="5" s="1"/>
  <c r="C8" i="5"/>
  <c r="D8" i="5"/>
  <c r="E8" i="5" s="1"/>
  <c r="C9" i="5"/>
  <c r="D9" i="5"/>
  <c r="E9" i="5"/>
  <c r="C10" i="5"/>
  <c r="D10" i="5"/>
  <c r="E10" i="5" s="1"/>
  <c r="C16" i="5"/>
  <c r="D16" i="5"/>
  <c r="D15" i="5" s="1"/>
  <c r="C17" i="5"/>
  <c r="D17" i="5"/>
  <c r="E17" i="5"/>
  <c r="C18" i="5"/>
  <c r="D18" i="5"/>
  <c r="E18" i="5" s="1"/>
  <c r="C19" i="5"/>
  <c r="E19" i="5" s="1"/>
  <c r="C20" i="5"/>
  <c r="D20" i="5"/>
  <c r="E20" i="5"/>
  <c r="C21" i="5"/>
  <c r="D21" i="5"/>
  <c r="E21" i="5" s="1"/>
  <c r="C22" i="5"/>
  <c r="E22" i="5" s="1"/>
  <c r="D22" i="5"/>
  <c r="E5" i="5" l="1"/>
  <c r="H6" i="5"/>
  <c r="E15" i="5"/>
  <c r="E6" i="5"/>
  <c r="C15" i="5"/>
  <c r="E16" i="5"/>
  <c r="C6" i="4" l="1"/>
  <c r="C5" i="4" s="1"/>
  <c r="D6" i="4"/>
  <c r="D5" i="4" s="1"/>
  <c r="E5" i="4" s="1"/>
  <c r="C7" i="4"/>
  <c r="D7" i="4"/>
  <c r="E7" i="4" s="1"/>
  <c r="C13" i="4"/>
  <c r="C12" i="4" s="1"/>
  <c r="D13" i="4"/>
  <c r="D12" i="4" s="1"/>
  <c r="E12" i="4" s="1"/>
  <c r="E13" i="4"/>
  <c r="C14" i="4"/>
  <c r="E14" i="4" s="1"/>
  <c r="D14" i="4"/>
  <c r="C15" i="4"/>
  <c r="D15" i="4"/>
  <c r="E15" i="4" s="1"/>
  <c r="E6" i="4" l="1"/>
  <c r="C5" i="3" l="1"/>
  <c r="C6" i="3"/>
  <c r="D6" i="3"/>
  <c r="D5" i="3" s="1"/>
  <c r="E5" i="3" s="1"/>
  <c r="C7" i="3"/>
  <c r="D7" i="3"/>
  <c r="E7" i="3"/>
  <c r="C8" i="3"/>
  <c r="D8" i="3"/>
  <c r="E8" i="3" s="1"/>
  <c r="C9" i="3"/>
  <c r="E9" i="3" s="1"/>
  <c r="D9" i="3"/>
  <c r="C10" i="3"/>
  <c r="D10" i="3"/>
  <c r="E10" i="3" s="1"/>
  <c r="C16" i="3"/>
  <c r="D16" i="3"/>
  <c r="D15" i="3" s="1"/>
  <c r="E16" i="3"/>
  <c r="C17" i="3"/>
  <c r="C15" i="3" s="1"/>
  <c r="D17" i="3"/>
  <c r="C18" i="3"/>
  <c r="D18" i="3"/>
  <c r="E18" i="3" s="1"/>
  <c r="C19" i="3"/>
  <c r="D19" i="3"/>
  <c r="E19" i="3"/>
  <c r="C20" i="3"/>
  <c r="D20" i="3"/>
  <c r="E20" i="3"/>
  <c r="C21" i="3"/>
  <c r="E21" i="3" s="1"/>
  <c r="D21" i="3"/>
  <c r="C22" i="3"/>
  <c r="D22" i="3"/>
  <c r="E22" i="3" s="1"/>
  <c r="E15" i="3" l="1"/>
  <c r="E17" i="3"/>
  <c r="E6" i="3"/>
</calcChain>
</file>

<file path=xl/sharedStrings.xml><?xml version="1.0" encoding="utf-8"?>
<sst xmlns="http://schemas.openxmlformats.org/spreadsheetml/2006/main" count="143" uniqueCount="62">
  <si>
    <t>예비비 및 기타</t>
  </si>
  <si>
    <t>잡지출</t>
    <phoneticPr fontId="3" type="noConversion"/>
  </si>
  <si>
    <t>프로그램사업비</t>
    <phoneticPr fontId="3" type="noConversion"/>
  </si>
  <si>
    <t>사업비</t>
  </si>
  <si>
    <t>시설비</t>
    <phoneticPr fontId="3" type="noConversion"/>
  </si>
  <si>
    <t>재산조성비</t>
    <phoneticPr fontId="3" type="noConversion"/>
  </si>
  <si>
    <t>운   영   비</t>
    <phoneticPr fontId="3" type="noConversion"/>
  </si>
  <si>
    <t>업무추진비</t>
    <phoneticPr fontId="3" type="noConversion"/>
  </si>
  <si>
    <t>인건비</t>
    <phoneticPr fontId="3" type="noConversion"/>
  </si>
  <si>
    <t>사무비</t>
  </si>
  <si>
    <t>총       계</t>
  </si>
  <si>
    <t>증 감(B-A)</t>
  </si>
  <si>
    <t>1차추경예산(B)</t>
  </si>
  <si>
    <t>2023년 최초예산(A)</t>
  </si>
  <si>
    <t>항</t>
  </si>
  <si>
    <t>관</t>
  </si>
  <si>
    <t>세                    출</t>
  </si>
  <si>
    <t>(단위 : 원)</t>
  </si>
  <si>
    <t>잡      수      입</t>
  </si>
  <si>
    <t>잡       수      입</t>
  </si>
  <si>
    <t>이      월      금</t>
  </si>
  <si>
    <t>전입금수입</t>
  </si>
  <si>
    <t>후원금수입</t>
  </si>
  <si>
    <t>보조금수입</t>
  </si>
  <si>
    <t>총        계</t>
  </si>
  <si>
    <t>1차추경예산(B)</t>
    <phoneticPr fontId="3" type="noConversion"/>
  </si>
  <si>
    <t>2023년 최초예산(A)</t>
    <phoneticPr fontId="3" type="noConversion"/>
  </si>
  <si>
    <t>세                  입</t>
  </si>
  <si>
    <t>(단위 : 원)</t>
    <phoneticPr fontId="3" type="noConversion"/>
  </si>
  <si>
    <t>일상생활지원사업비</t>
  </si>
  <si>
    <t>운영비</t>
    <phoneticPr fontId="3" type="noConversion"/>
  </si>
  <si>
    <t>2023년 
최초예산(A)</t>
  </si>
  <si>
    <t>2023년 
최초예산(A)</t>
    <phoneticPr fontId="3" type="noConversion"/>
  </si>
  <si>
    <t>2023년 참좋은재가노인돌봄센터(식사배달사업)  1차추경예산 총괄내역서</t>
    <phoneticPr fontId="3" type="noConversion"/>
  </si>
  <si>
    <t>2023년 참좋은재가노인돌봄센터 재가일반사업 
1차 추가경정예산 총괄내역서</t>
    <phoneticPr fontId="3" type="noConversion"/>
  </si>
  <si>
    <t>*밑반찬168,000 감액</t>
  </si>
  <si>
    <t>*통신수당180,000 증감</t>
  </si>
  <si>
    <t>*프로그램감액</t>
  </si>
  <si>
    <t>4,950,000 증감</t>
  </si>
  <si>
    <t>교육사업비:</t>
  </si>
  <si>
    <t>잡지출</t>
  </si>
  <si>
    <t>*계정과목 변경으로 인해 교육사업비가 운영비에서 사업비로 변경</t>
  </si>
  <si>
    <t>프로그램사업비</t>
  </si>
  <si>
    <t>시설비</t>
  </si>
  <si>
    <t>재산조성비</t>
  </si>
  <si>
    <r>
      <t>*계정과목</t>
    </r>
    <r>
      <rPr>
        <sz val="11"/>
        <color rgb="FF000000"/>
        <rFont val="돋움"/>
        <family val="3"/>
        <charset val="129"/>
      </rPr>
      <t xml:space="preserve"> 변경으로 인해 홍보비가 사업비에서 운영비로 변경</t>
    </r>
  </si>
  <si>
    <t>운   영   비</t>
  </si>
  <si>
    <t>업무추진비</t>
  </si>
  <si>
    <t>인건비</t>
  </si>
  <si>
    <t>최초예산(A)</t>
    <phoneticPr fontId="3" type="noConversion"/>
  </si>
  <si>
    <t>*이월금 증가 이유(12월 후원금) 추가분</t>
  </si>
  <si>
    <t xml:space="preserve"> </t>
  </si>
  <si>
    <t>2023년 참좋은재가노인돌봄센터 최초예산 (노인맞춤돌봄) 총괄내역서</t>
    <phoneticPr fontId="3" type="noConversion"/>
  </si>
  <si>
    <t>이월금</t>
    <phoneticPr fontId="3" type="noConversion"/>
  </si>
  <si>
    <t>전출금</t>
    <phoneticPr fontId="3" type="noConversion"/>
  </si>
  <si>
    <t>운영충당적립금및
환경개선준비금 지출</t>
    <phoneticPr fontId="3" type="noConversion"/>
  </si>
  <si>
    <t>적립금및준비금지출</t>
    <phoneticPr fontId="3" type="noConversion"/>
  </si>
  <si>
    <t>잡수입</t>
  </si>
  <si>
    <t>이월금</t>
  </si>
  <si>
    <t>운영충당적립금및
환경개선준비금</t>
    <phoneticPr fontId="3" type="noConversion"/>
  </si>
  <si>
    <t>적립금및준비금</t>
    <phoneticPr fontId="3" type="noConversion"/>
  </si>
  <si>
    <t>2023년 참좋은재가노인돌봄센터(특별회계) 1차추경 예산 총괄내역서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</si>
</sst>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4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41" fontId="4" fillId="0" borderId="0" xfId="1" applyNumberFormat="1" applyFont="1">
      <alignment vertical="center"/>
    </xf>
    <xf numFmtId="3" fontId="5" fillId="0" borderId="1" xfId="1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3" fontId="5" fillId="0" borderId="4" xfId="1" applyNumberFormat="1" applyFont="1" applyBorder="1">
      <alignment vertical="center"/>
    </xf>
    <xf numFmtId="3" fontId="5" fillId="0" borderId="5" xfId="1" applyNumberFormat="1" applyFont="1" applyBorder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3" fontId="5" fillId="0" borderId="8" xfId="1" applyNumberFormat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3" fontId="5" fillId="0" borderId="11" xfId="1" applyNumberFormat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3" fontId="7" fillId="0" borderId="25" xfId="1" applyNumberFormat="1" applyFont="1" applyBorder="1" applyAlignment="1">
      <alignment horizontal="right" vertical="center"/>
    </xf>
    <xf numFmtId="41" fontId="7" fillId="0" borderId="0" xfId="1" applyNumberFormat="1" applyFont="1">
      <alignment vertical="center"/>
    </xf>
    <xf numFmtId="4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3" fontId="5" fillId="0" borderId="30" xfId="1" applyNumberFormat="1" applyFont="1" applyBorder="1" applyAlignment="1">
      <alignment horizontal="right" vertical="center"/>
    </xf>
    <xf numFmtId="3" fontId="5" fillId="0" borderId="31" xfId="1" applyNumberFormat="1" applyFont="1" applyBorder="1">
      <alignment vertical="center"/>
    </xf>
    <xf numFmtId="0" fontId="5" fillId="0" borderId="32" xfId="1" applyFont="1" applyBorder="1" applyAlignment="1">
      <alignment horizontal="center" vertical="center"/>
    </xf>
    <xf numFmtId="3" fontId="5" fillId="0" borderId="33" xfId="1" applyNumberFormat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5" fillId="0" borderId="27" xfId="1" applyNumberFormat="1" applyFont="1" applyBorder="1">
      <alignment vertical="center"/>
    </xf>
    <xf numFmtId="3" fontId="5" fillId="0" borderId="30" xfId="1" applyNumberFormat="1" applyFont="1" applyBorder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3" fontId="7" fillId="0" borderId="0" xfId="1" applyNumberFormat="1" applyFont="1" applyAlignment="1">
      <alignment horizontal="right" vertical="center"/>
    </xf>
    <xf numFmtId="0" fontId="10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shrinkToFit="1"/>
    </xf>
    <xf numFmtId="0" fontId="9" fillId="0" borderId="36" xfId="1" applyFont="1" applyBorder="1" applyAlignment="1">
      <alignment horizontal="center" vertical="center" wrapText="1"/>
    </xf>
    <xf numFmtId="41" fontId="1" fillId="0" borderId="0" xfId="2">
      <alignment vertical="center"/>
    </xf>
    <xf numFmtId="3" fontId="5" fillId="0" borderId="0" xfId="1" applyNumberFormat="1" applyFont="1">
      <alignment vertical="center"/>
    </xf>
    <xf numFmtId="3" fontId="5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10" fillId="0" borderId="0" xfId="1" applyFont="1" applyAlignment="1">
      <alignment vertical="center" shrinkToFit="1"/>
    </xf>
    <xf numFmtId="41" fontId="10" fillId="0" borderId="0" xfId="1" applyNumberFormat="1" applyFont="1" applyAlignment="1">
      <alignment vertical="center" shrinkToFit="1"/>
    </xf>
    <xf numFmtId="41" fontId="10" fillId="0" borderId="0" xfId="1" applyNumberFormat="1" applyFont="1">
      <alignment vertical="center"/>
    </xf>
    <xf numFmtId="3" fontId="5" fillId="0" borderId="38" xfId="1" applyNumberFormat="1" applyFont="1" applyBorder="1">
      <alignment vertical="center"/>
    </xf>
    <xf numFmtId="0" fontId="5" fillId="0" borderId="39" xfId="1" applyFont="1" applyBorder="1" applyAlignment="1">
      <alignment horizontal="center" vertical="center" wrapText="1" shrinkToFit="1"/>
    </xf>
    <xf numFmtId="0" fontId="5" fillId="0" borderId="4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 shrinkToFit="1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 shrinkToFit="1"/>
    </xf>
    <xf numFmtId="0" fontId="5" fillId="0" borderId="0" xfId="1" applyFont="1">
      <alignment vertical="center"/>
    </xf>
    <xf numFmtId="0" fontId="5" fillId="0" borderId="0" xfId="1" applyFont="1" applyAlignment="1">
      <alignment vertical="center" shrinkToFit="1"/>
    </xf>
    <xf numFmtId="41" fontId="5" fillId="0" borderId="0" xfId="1" applyNumberFormat="1" applyFont="1">
      <alignment vertical="center"/>
    </xf>
    <xf numFmtId="41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</cellXfs>
  <cellStyles count="3">
    <cellStyle name="쉼표 [0] 2" xfId="2" xr:uid="{15CFD26A-5475-4910-873E-1B0FE118CB16}"/>
    <cellStyle name="표준" xfId="0" builtinId="0"/>
    <cellStyle name="표준 2" xfId="1" xr:uid="{D3B587F4-3650-4AB0-865E-44F053013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51068;&#48152;&#49324;&#50629;)%201&#52264;&#52628;&#44221;&#50696;&#49328;(&#49688;&#5122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51116;&#44032;-&#49885;&#49324;&#48176;&#45804;)%201&#52264;&#52628;&#44221;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45432;&#51064;&#47582;&#52644;&#46028;&#48388;)%201&#52264;&#52628;&#44221;&#50696;&#49328;(&#49688;&#51221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53945;&#48324;&#54924;&#44228;)%201&#52264;&#52628;&#44221;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/>
      <sheetData sheetId="2">
        <row r="6">
          <cell r="D6">
            <v>309155730</v>
          </cell>
          <cell r="E6">
            <v>310202030</v>
          </cell>
        </row>
        <row r="14">
          <cell r="D14">
            <v>9868000</v>
          </cell>
          <cell r="E14">
            <v>8500400</v>
          </cell>
        </row>
        <row r="22">
          <cell r="D22">
            <v>0</v>
          </cell>
          <cell r="E22">
            <v>0</v>
          </cell>
        </row>
        <row r="25">
          <cell r="D25">
            <v>64333017</v>
          </cell>
          <cell r="E25">
            <v>63658522</v>
          </cell>
        </row>
        <row r="33">
          <cell r="D33">
            <v>7761253</v>
          </cell>
          <cell r="E33">
            <v>7761048</v>
          </cell>
        </row>
      </sheetData>
      <sheetData sheetId="3">
        <row r="7">
          <cell r="D7">
            <v>257955730</v>
          </cell>
          <cell r="E7">
            <v>259002030</v>
          </cell>
        </row>
        <row r="55">
          <cell r="D55">
            <v>2915000</v>
          </cell>
          <cell r="E55">
            <v>3915000</v>
          </cell>
        </row>
        <row r="70">
          <cell r="D70">
            <v>42545000</v>
          </cell>
          <cell r="E70">
            <v>42545000</v>
          </cell>
        </row>
        <row r="103">
          <cell r="D103">
            <v>0</v>
          </cell>
          <cell r="E103">
            <v>0</v>
          </cell>
        </row>
        <row r="109">
          <cell r="D109">
            <v>30863599.800000001</v>
          </cell>
          <cell r="E109">
            <v>29583622.800000001</v>
          </cell>
        </row>
        <row r="155">
          <cell r="D155">
            <v>10000</v>
          </cell>
          <cell r="E155">
            <v>10000</v>
          </cell>
        </row>
        <row r="158">
          <cell r="D158">
            <v>56828670</v>
          </cell>
        </row>
        <row r="159">
          <cell r="E159">
            <v>55066347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48056000</v>
          </cell>
          <cell r="E6">
            <v>46843500</v>
          </cell>
        </row>
        <row r="12">
          <cell r="D12">
            <v>2000</v>
          </cell>
          <cell r="E12">
            <v>1500</v>
          </cell>
        </row>
      </sheetData>
      <sheetData sheetId="3">
        <row r="7">
          <cell r="D7">
            <v>0</v>
          </cell>
          <cell r="E7">
            <v>35500</v>
          </cell>
        </row>
        <row r="10">
          <cell r="D10">
            <v>48056000</v>
          </cell>
          <cell r="E10">
            <v>46808000</v>
          </cell>
        </row>
        <row r="18">
          <cell r="D18">
            <v>2000</v>
          </cell>
        </row>
        <row r="19">
          <cell r="E19">
            <v>1500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1022259280</v>
          </cell>
          <cell r="E6">
            <v>1027678000</v>
          </cell>
        </row>
        <row r="19">
          <cell r="D19">
            <v>2400000</v>
          </cell>
          <cell r="E19">
            <v>2400000</v>
          </cell>
        </row>
        <row r="23">
          <cell r="D23">
            <v>0</v>
          </cell>
          <cell r="E23">
            <v>0</v>
          </cell>
        </row>
        <row r="26">
          <cell r="D26">
            <v>5900000</v>
          </cell>
          <cell r="E26">
            <v>6159543</v>
          </cell>
        </row>
        <row r="30">
          <cell r="D30">
            <v>15720</v>
          </cell>
          <cell r="E30">
            <v>15457</v>
          </cell>
        </row>
      </sheetData>
      <sheetData sheetId="3">
        <row r="7">
          <cell r="D7">
            <v>948739680</v>
          </cell>
          <cell r="E7">
            <v>953435980</v>
          </cell>
        </row>
        <row r="25">
          <cell r="D25">
            <v>1140000</v>
          </cell>
          <cell r="E25">
            <v>1620000</v>
          </cell>
        </row>
        <row r="32">
          <cell r="D32">
            <v>15872460</v>
          </cell>
          <cell r="E32">
            <v>14266020</v>
          </cell>
        </row>
        <row r="61">
          <cell r="D61">
            <v>0</v>
          </cell>
        </row>
        <row r="65">
          <cell r="D65">
            <v>64113500</v>
          </cell>
          <cell r="E65">
            <v>61716000</v>
          </cell>
        </row>
        <row r="98">
          <cell r="D98">
            <v>0</v>
          </cell>
          <cell r="E98">
            <v>0</v>
          </cell>
        </row>
        <row r="100">
          <cell r="E100">
            <v>5215000</v>
          </cell>
        </row>
        <row r="101">
          <cell r="D101">
            <v>709360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0</v>
          </cell>
          <cell r="E6">
            <v>0</v>
          </cell>
        </row>
        <row r="10">
          <cell r="D10">
            <v>7320000</v>
          </cell>
          <cell r="E10">
            <v>7319417</v>
          </cell>
        </row>
        <row r="13">
          <cell r="D13">
            <v>1000</v>
          </cell>
          <cell r="E13">
            <v>128583</v>
          </cell>
        </row>
      </sheetData>
      <sheetData sheetId="3">
        <row r="5">
          <cell r="D5">
            <v>7321000</v>
          </cell>
        </row>
        <row r="12">
          <cell r="E12">
            <v>0</v>
          </cell>
        </row>
        <row r="19">
          <cell r="E19">
            <v>7448000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1894-28E4-44EA-833D-7414F74AAE89}">
  <dimension ref="A1:E23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2" t="s">
        <v>34</v>
      </c>
      <c r="B1" s="50"/>
      <c r="C1" s="50"/>
      <c r="D1" s="50"/>
      <c r="E1" s="49"/>
    </row>
    <row r="2" spans="1:5" ht="20.25" customHeight="1" x14ac:dyDescent="0.3">
      <c r="A2" s="48"/>
      <c r="B2" s="47"/>
      <c r="C2" s="47"/>
      <c r="D2" s="47"/>
      <c r="E2" s="32" t="s">
        <v>28</v>
      </c>
    </row>
    <row r="3" spans="1:5" ht="21" customHeight="1" x14ac:dyDescent="0.3">
      <c r="A3" s="31" t="s">
        <v>27</v>
      </c>
      <c r="B3" s="30"/>
      <c r="C3" s="29"/>
      <c r="D3" s="29"/>
      <c r="E3" s="28"/>
    </row>
    <row r="4" spans="1:5" ht="21" customHeight="1" thickBot="1" x14ac:dyDescent="0.35">
      <c r="A4" s="27" t="s">
        <v>15</v>
      </c>
      <c r="B4" s="26" t="s">
        <v>14</v>
      </c>
      <c r="C4" s="25" t="s">
        <v>26</v>
      </c>
      <c r="D4" s="24" t="s">
        <v>25</v>
      </c>
      <c r="E4" s="23" t="s">
        <v>11</v>
      </c>
    </row>
    <row r="5" spans="1:5" ht="21" customHeight="1" thickTop="1" x14ac:dyDescent="0.3">
      <c r="A5" s="22" t="s">
        <v>24</v>
      </c>
      <c r="B5" s="21"/>
      <c r="C5" s="20">
        <f>C6+C7+C8+C9+C10</f>
        <v>391118000</v>
      </c>
      <c r="D5" s="20">
        <f>D6+D7+D8+D9+D10</f>
        <v>390122000</v>
      </c>
      <c r="E5" s="19">
        <f>D5-C5</f>
        <v>-996000</v>
      </c>
    </row>
    <row r="6" spans="1:5" ht="21" customHeight="1" x14ac:dyDescent="0.3">
      <c r="A6" s="14" t="s">
        <v>23</v>
      </c>
      <c r="B6" s="13" t="s">
        <v>23</v>
      </c>
      <c r="C6" s="46">
        <f>[1]세입예산!D6</f>
        <v>309155730</v>
      </c>
      <c r="D6" s="46">
        <f>[1]세입예산!E6</f>
        <v>310202030</v>
      </c>
      <c r="E6" s="43">
        <f>D6-C6</f>
        <v>1046300</v>
      </c>
    </row>
    <row r="7" spans="1:5" ht="21" customHeight="1" x14ac:dyDescent="0.3">
      <c r="A7" s="11" t="s">
        <v>22</v>
      </c>
      <c r="B7" s="13" t="s">
        <v>22</v>
      </c>
      <c r="C7" s="46">
        <f>[1]세입예산!D14</f>
        <v>9868000</v>
      </c>
      <c r="D7" s="46">
        <f>[1]세입예산!E14</f>
        <v>8500400</v>
      </c>
      <c r="E7" s="43">
        <f>D7-C7</f>
        <v>-1367600</v>
      </c>
    </row>
    <row r="8" spans="1:5" ht="21" customHeight="1" x14ac:dyDescent="0.3">
      <c r="A8" s="11" t="s">
        <v>21</v>
      </c>
      <c r="B8" s="13" t="s">
        <v>21</v>
      </c>
      <c r="C8" s="44">
        <f>[1]세입예산!D22</f>
        <v>0</v>
      </c>
      <c r="D8" s="44">
        <f>[1]세입예산!E22</f>
        <v>0</v>
      </c>
      <c r="E8" s="43">
        <f>D8-C8</f>
        <v>0</v>
      </c>
    </row>
    <row r="9" spans="1:5" ht="21" customHeight="1" x14ac:dyDescent="0.3">
      <c r="A9" s="45" t="s">
        <v>20</v>
      </c>
      <c r="B9" s="17" t="s">
        <v>20</v>
      </c>
      <c r="C9" s="44">
        <f>[1]세입예산!D25</f>
        <v>64333017</v>
      </c>
      <c r="D9" s="44">
        <f>[1]세입예산!E25</f>
        <v>63658522</v>
      </c>
      <c r="E9" s="43">
        <f>D9-C9</f>
        <v>-674495</v>
      </c>
    </row>
    <row r="10" spans="1:5" ht="21" customHeight="1" x14ac:dyDescent="0.3">
      <c r="A10" s="42" t="s">
        <v>19</v>
      </c>
      <c r="B10" s="41" t="s">
        <v>18</v>
      </c>
      <c r="C10" s="5">
        <f>[1]세입예산!D33</f>
        <v>7761253</v>
      </c>
      <c r="D10" s="5">
        <f>[1]세입예산!E33</f>
        <v>7761048</v>
      </c>
      <c r="E10" s="40">
        <f>D10-C10</f>
        <v>-205</v>
      </c>
    </row>
    <row r="11" spans="1:5" ht="21" customHeight="1" x14ac:dyDescent="0.3">
      <c r="A11" s="39"/>
      <c r="B11" s="38"/>
      <c r="C11" s="37"/>
      <c r="D11" s="36"/>
      <c r="E11" s="35"/>
    </row>
    <row r="12" spans="1:5" ht="21" customHeight="1" x14ac:dyDescent="0.3">
      <c r="A12" s="34"/>
      <c r="B12" s="33"/>
      <c r="C12" s="33"/>
      <c r="D12" s="33"/>
      <c r="E12" s="32" t="s">
        <v>17</v>
      </c>
    </row>
    <row r="13" spans="1:5" ht="21" customHeight="1" x14ac:dyDescent="0.3">
      <c r="A13" s="31" t="s">
        <v>16</v>
      </c>
      <c r="B13" s="30"/>
      <c r="C13" s="29"/>
      <c r="D13" s="29"/>
      <c r="E13" s="28"/>
    </row>
    <row r="14" spans="1:5" ht="21" customHeight="1" thickBot="1" x14ac:dyDescent="0.35">
      <c r="A14" s="27" t="s">
        <v>15</v>
      </c>
      <c r="B14" s="26" t="s">
        <v>14</v>
      </c>
      <c r="C14" s="25" t="s">
        <v>13</v>
      </c>
      <c r="D14" s="24" t="s">
        <v>12</v>
      </c>
      <c r="E14" s="23" t="s">
        <v>11</v>
      </c>
    </row>
    <row r="15" spans="1:5" ht="21" customHeight="1" thickTop="1" x14ac:dyDescent="0.3">
      <c r="A15" s="22" t="s">
        <v>10</v>
      </c>
      <c r="B15" s="21"/>
      <c r="C15" s="20">
        <f>SUM(C16:C22)</f>
        <v>391117999.80000001</v>
      </c>
      <c r="D15" s="20">
        <f>SUM(D16:D22)</f>
        <v>390121999.80000001</v>
      </c>
      <c r="E15" s="19">
        <f>D15-C15</f>
        <v>-996000</v>
      </c>
    </row>
    <row r="16" spans="1:5" ht="21" customHeight="1" x14ac:dyDescent="0.3">
      <c r="A16" s="18" t="s">
        <v>9</v>
      </c>
      <c r="B16" s="16" t="s">
        <v>8</v>
      </c>
      <c r="C16" s="15">
        <f>[1]세출예산!D7</f>
        <v>257955730</v>
      </c>
      <c r="D16" s="15">
        <f>[1]세출예산!E7</f>
        <v>259002030</v>
      </c>
      <c r="E16" s="8">
        <f>D16-C16</f>
        <v>1046300</v>
      </c>
    </row>
    <row r="17" spans="1:5" ht="21" customHeight="1" x14ac:dyDescent="0.3">
      <c r="A17" s="18"/>
      <c r="B17" s="16" t="s">
        <v>7</v>
      </c>
      <c r="C17" s="15">
        <f>[1]세출예산!D55</f>
        <v>2915000</v>
      </c>
      <c r="D17" s="15">
        <f>[1]세출예산!E55</f>
        <v>3915000</v>
      </c>
      <c r="E17" s="8">
        <f>D17-C17</f>
        <v>1000000</v>
      </c>
    </row>
    <row r="18" spans="1:5" ht="21" customHeight="1" x14ac:dyDescent="0.3">
      <c r="A18" s="18"/>
      <c r="B18" s="17" t="s">
        <v>6</v>
      </c>
      <c r="C18" s="15">
        <f>[1]세출예산!D70</f>
        <v>42545000</v>
      </c>
      <c r="D18" s="15">
        <f>[1]세출예산!E70</f>
        <v>42545000</v>
      </c>
      <c r="E18" s="8">
        <f>D18-C18</f>
        <v>0</v>
      </c>
    </row>
    <row r="19" spans="1:5" ht="21" customHeight="1" x14ac:dyDescent="0.3">
      <c r="A19" s="11" t="s">
        <v>5</v>
      </c>
      <c r="B19" s="16" t="s">
        <v>4</v>
      </c>
      <c r="C19" s="15">
        <f>[1]세출예산!D103</f>
        <v>0</v>
      </c>
      <c r="D19" s="15">
        <f>[1]세출예산!E103</f>
        <v>0</v>
      </c>
      <c r="E19" s="8">
        <f>D19-C19</f>
        <v>0</v>
      </c>
    </row>
    <row r="20" spans="1:5" ht="21" customHeight="1" x14ac:dyDescent="0.3">
      <c r="A20" s="14" t="s">
        <v>3</v>
      </c>
      <c r="B20" s="13" t="s">
        <v>2</v>
      </c>
      <c r="C20" s="12">
        <f>[1]세출예산!D109</f>
        <v>30863599.800000001</v>
      </c>
      <c r="D20" s="12">
        <f>[1]세출예산!E109</f>
        <v>29583622.800000001</v>
      </c>
      <c r="E20" s="8">
        <f>D20-C20</f>
        <v>-1279977</v>
      </c>
    </row>
    <row r="21" spans="1:5" ht="21" customHeight="1" x14ac:dyDescent="0.3">
      <c r="A21" s="11" t="s">
        <v>1</v>
      </c>
      <c r="B21" s="10" t="s">
        <v>1</v>
      </c>
      <c r="C21" s="9">
        <f>[1]세출예산!D155</f>
        <v>10000</v>
      </c>
      <c r="D21" s="9">
        <f>[1]세출예산!E155</f>
        <v>10000</v>
      </c>
      <c r="E21" s="8">
        <f>D21-C21</f>
        <v>0</v>
      </c>
    </row>
    <row r="22" spans="1:5" ht="21" customHeight="1" x14ac:dyDescent="0.3">
      <c r="A22" s="7" t="s">
        <v>0</v>
      </c>
      <c r="B22" s="6" t="s">
        <v>0</v>
      </c>
      <c r="C22" s="5">
        <f>[1]세출예산!D158</f>
        <v>56828670</v>
      </c>
      <c r="D22" s="5">
        <f>[1]세출예산!E159</f>
        <v>55066347</v>
      </c>
      <c r="E22" s="4">
        <f>D22-C22</f>
        <v>-1762323</v>
      </c>
    </row>
    <row r="23" spans="1:5" x14ac:dyDescent="0.3">
      <c r="A23" s="3"/>
      <c r="B23" s="3"/>
    </row>
  </sheetData>
  <mergeCells count="6"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&amp;R&amp;"굴림,보통"&amp;9참좋은재가노인돌봄센터(2023.02.13)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344D-1752-483F-A336-06926447F0AD}">
  <dimension ref="A1:E16"/>
  <sheetViews>
    <sheetView view="pageBreakPreview" zoomScaleSheetLayoutView="100" workbookViewId="0">
      <selection activeCell="D14" sqref="D14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1" t="s">
        <v>33</v>
      </c>
      <c r="B1" s="61"/>
      <c r="C1" s="61"/>
      <c r="D1" s="61"/>
      <c r="E1" s="61"/>
    </row>
    <row r="2" spans="1:5" ht="18" customHeight="1" x14ac:dyDescent="0.3">
      <c r="A2" s="47"/>
      <c r="B2" s="47"/>
      <c r="C2" s="47"/>
      <c r="D2" s="47"/>
      <c r="E2" s="60" t="s">
        <v>17</v>
      </c>
    </row>
    <row r="3" spans="1:5" ht="21" customHeight="1" x14ac:dyDescent="0.3">
      <c r="A3" s="31" t="s">
        <v>27</v>
      </c>
      <c r="B3" s="30"/>
      <c r="C3" s="29"/>
      <c r="D3" s="29"/>
      <c r="E3" s="28"/>
    </row>
    <row r="4" spans="1:5" ht="24" customHeight="1" thickBot="1" x14ac:dyDescent="0.35">
      <c r="A4" s="27" t="s">
        <v>15</v>
      </c>
      <c r="B4" s="26" t="s">
        <v>14</v>
      </c>
      <c r="C4" s="55" t="s">
        <v>32</v>
      </c>
      <c r="D4" s="55" t="s">
        <v>25</v>
      </c>
      <c r="E4" s="23" t="s">
        <v>11</v>
      </c>
    </row>
    <row r="5" spans="1:5" ht="21" customHeight="1" thickTop="1" x14ac:dyDescent="0.3">
      <c r="A5" s="22" t="s">
        <v>24</v>
      </c>
      <c r="B5" s="59"/>
      <c r="C5" s="20">
        <f>C6+C7</f>
        <v>48058000</v>
      </c>
      <c r="D5" s="20">
        <f>D6+D7</f>
        <v>46845000</v>
      </c>
      <c r="E5" s="19">
        <f>D5-C5</f>
        <v>-1213000</v>
      </c>
    </row>
    <row r="6" spans="1:5" ht="21" customHeight="1" x14ac:dyDescent="0.3">
      <c r="A6" s="14" t="s">
        <v>23</v>
      </c>
      <c r="B6" s="13" t="s">
        <v>23</v>
      </c>
      <c r="C6" s="46">
        <f>[2]세입예산!D6</f>
        <v>48056000</v>
      </c>
      <c r="D6" s="46">
        <f>[2]세입예산!E6</f>
        <v>46843500</v>
      </c>
      <c r="E6" s="43">
        <f>D6-C6</f>
        <v>-1212500</v>
      </c>
    </row>
    <row r="7" spans="1:5" ht="21" customHeight="1" x14ac:dyDescent="0.3">
      <c r="A7" s="42" t="s">
        <v>19</v>
      </c>
      <c r="B7" s="41" t="s">
        <v>18</v>
      </c>
      <c r="C7" s="5">
        <f>[2]세입예산!D12</f>
        <v>2000</v>
      </c>
      <c r="D7" s="5">
        <f>[2]세입예산!E12</f>
        <v>1500</v>
      </c>
      <c r="E7" s="40">
        <f>D7-C7</f>
        <v>-500</v>
      </c>
    </row>
    <row r="8" spans="1:5" ht="21" customHeight="1" x14ac:dyDescent="0.3">
      <c r="A8" s="38"/>
      <c r="B8" s="38"/>
      <c r="C8" s="37"/>
      <c r="D8" s="36"/>
      <c r="E8" s="58"/>
    </row>
    <row r="9" spans="1:5" ht="21" customHeight="1" x14ac:dyDescent="0.3">
      <c r="A9" s="57"/>
      <c r="B9" s="57"/>
      <c r="C9" s="57"/>
      <c r="D9" s="57"/>
      <c r="E9" s="56" t="s">
        <v>17</v>
      </c>
    </row>
    <row r="10" spans="1:5" ht="21" customHeight="1" x14ac:dyDescent="0.3">
      <c r="A10" s="31" t="s">
        <v>16</v>
      </c>
      <c r="B10" s="30"/>
      <c r="C10" s="29"/>
      <c r="D10" s="29"/>
      <c r="E10" s="28"/>
    </row>
    <row r="11" spans="1:5" ht="30" customHeight="1" thickBot="1" x14ac:dyDescent="0.35">
      <c r="A11" s="27" t="s">
        <v>15</v>
      </c>
      <c r="B11" s="26" t="s">
        <v>14</v>
      </c>
      <c r="C11" s="55" t="s">
        <v>31</v>
      </c>
      <c r="D11" s="24" t="s">
        <v>12</v>
      </c>
      <c r="E11" s="23" t="s">
        <v>11</v>
      </c>
    </row>
    <row r="12" spans="1:5" ht="21" customHeight="1" thickTop="1" x14ac:dyDescent="0.3">
      <c r="A12" s="54" t="s">
        <v>10</v>
      </c>
      <c r="B12" s="53"/>
      <c r="C12" s="20">
        <f>SUM(C13:C15)</f>
        <v>48058000</v>
      </c>
      <c r="D12" s="20">
        <f>SUM(D13:D15)</f>
        <v>46845000</v>
      </c>
      <c r="E12" s="19">
        <f>D12-C12</f>
        <v>-1213000</v>
      </c>
    </row>
    <row r="13" spans="1:5" ht="21" customHeight="1" x14ac:dyDescent="0.3">
      <c r="A13" s="11" t="s">
        <v>9</v>
      </c>
      <c r="B13" s="16" t="s">
        <v>30</v>
      </c>
      <c r="C13" s="15">
        <f>[2]세출예산!D7</f>
        <v>0</v>
      </c>
      <c r="D13" s="15">
        <f>[2]세출예산!E7</f>
        <v>35500</v>
      </c>
      <c r="E13" s="8">
        <f>D13-C13</f>
        <v>35500</v>
      </c>
    </row>
    <row r="14" spans="1:5" ht="21" customHeight="1" x14ac:dyDescent="0.3">
      <c r="A14" s="11" t="s">
        <v>3</v>
      </c>
      <c r="B14" s="13" t="s">
        <v>29</v>
      </c>
      <c r="C14" s="12">
        <f>[2]세출예산!D10</f>
        <v>48056000</v>
      </c>
      <c r="D14" s="12">
        <f>[2]세출예산!E10</f>
        <v>46808000</v>
      </c>
      <c r="E14" s="52">
        <f>D14-C14</f>
        <v>-1248000</v>
      </c>
    </row>
    <row r="15" spans="1:5" ht="21" customHeight="1" x14ac:dyDescent="0.3">
      <c r="A15" s="42" t="s">
        <v>0</v>
      </c>
      <c r="B15" s="41" t="s">
        <v>0</v>
      </c>
      <c r="C15" s="5">
        <f>[2]세출예산!D18</f>
        <v>2000</v>
      </c>
      <c r="D15" s="5">
        <f>[2]세출예산!E19</f>
        <v>1500</v>
      </c>
      <c r="E15" s="51">
        <f>D15-C15</f>
        <v>-500</v>
      </c>
    </row>
    <row r="16" spans="1:5" x14ac:dyDescent="0.3">
      <c r="A16" s="3"/>
      <c r="B16" s="3"/>
    </row>
  </sheetData>
  <mergeCells count="4">
    <mergeCell ref="A1:E1"/>
    <mergeCell ref="A3:E3"/>
    <mergeCell ref="A5:B5"/>
    <mergeCell ref="A10:E10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69" orientation="portrait" useFirstPageNumber="1" r:id="rId1"/>
  <headerFooter>
    <oddFooter>&amp;R참좋은재가노인돌봄센터(2023.02.13)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5053-68AB-41E2-BC81-E184E86A09A4}">
  <dimension ref="A1:N27"/>
  <sheetViews>
    <sheetView view="pageBreakPreview" zoomScaleNormal="100" zoomScaleSheetLayoutView="100" workbookViewId="0">
      <selection activeCell="I16" sqref="I16"/>
    </sheetView>
  </sheetViews>
  <sheetFormatPr defaultColWidth="10" defaultRowHeight="13.5" x14ac:dyDescent="0.3"/>
  <cols>
    <col min="1" max="1" width="16.75" style="2" customWidth="1"/>
    <col min="2" max="2" width="17.875" style="2" customWidth="1"/>
    <col min="3" max="5" width="17.75" style="2" customWidth="1"/>
    <col min="6" max="6" width="6.875" style="2" customWidth="1"/>
    <col min="7" max="7" width="15.125" style="2" customWidth="1"/>
    <col min="8" max="8" width="23.75" style="2" customWidth="1"/>
    <col min="9" max="9" width="14.25" style="2" customWidth="1"/>
    <col min="10" max="10" width="10" style="1"/>
    <col min="11" max="11" width="23.25" style="1" customWidth="1"/>
    <col min="12" max="13" width="10" style="1"/>
    <col min="14" max="14" width="13" style="1" bestFit="1" customWidth="1"/>
    <col min="15" max="15" width="11.875" style="1" bestFit="1" customWidth="1"/>
    <col min="16" max="16" width="10" style="1"/>
    <col min="17" max="17" width="11.875" style="1" bestFit="1" customWidth="1"/>
    <col min="18" max="16384" width="10" style="1"/>
  </cols>
  <sheetData>
    <row r="1" spans="1:11" ht="39" customHeight="1" x14ac:dyDescent="0.3">
      <c r="A1" s="74" t="s">
        <v>52</v>
      </c>
      <c r="B1" s="74"/>
      <c r="C1" s="74"/>
      <c r="D1" s="74"/>
      <c r="E1" s="74"/>
      <c r="F1" s="73"/>
      <c r="G1" s="73"/>
      <c r="H1" s="73"/>
      <c r="I1" s="73"/>
    </row>
    <row r="2" spans="1:11" ht="20.25" customHeight="1" x14ac:dyDescent="0.3">
      <c r="A2" s="47"/>
      <c r="B2" s="47"/>
      <c r="C2" s="47"/>
      <c r="D2" s="47"/>
      <c r="E2" s="60" t="s">
        <v>17</v>
      </c>
      <c r="F2" s="60"/>
      <c r="G2" s="60"/>
      <c r="H2" s="70"/>
      <c r="I2" s="70"/>
      <c r="J2" s="70"/>
      <c r="K2" s="63"/>
    </row>
    <row r="3" spans="1:11" ht="21" customHeight="1" x14ac:dyDescent="0.3">
      <c r="A3" s="31" t="s">
        <v>27</v>
      </c>
      <c r="B3" s="30"/>
      <c r="C3" s="29"/>
      <c r="D3" s="29"/>
      <c r="E3" s="28"/>
      <c r="F3" s="68"/>
      <c r="G3" s="68"/>
      <c r="H3" s="71"/>
      <c r="I3" s="71"/>
      <c r="J3" s="71"/>
      <c r="K3" s="63"/>
    </row>
    <row r="4" spans="1:11" ht="21" customHeight="1" thickBot="1" x14ac:dyDescent="0.35">
      <c r="A4" s="27" t="s">
        <v>15</v>
      </c>
      <c r="B4" s="26" t="s">
        <v>14</v>
      </c>
      <c r="C4" s="24" t="s">
        <v>49</v>
      </c>
      <c r="D4" s="24" t="s">
        <v>25</v>
      </c>
      <c r="E4" s="23" t="s">
        <v>11</v>
      </c>
      <c r="F4" s="68"/>
      <c r="G4" s="68"/>
      <c r="H4" s="70"/>
      <c r="I4" s="70"/>
      <c r="J4" s="70"/>
      <c r="K4" s="63"/>
    </row>
    <row r="5" spans="1:11" ht="21" customHeight="1" thickTop="1" x14ac:dyDescent="0.3">
      <c r="A5" s="22" t="s">
        <v>24</v>
      </c>
      <c r="B5" s="21"/>
      <c r="C5" s="20">
        <f>SUM(C6:C10)</f>
        <v>1030575000</v>
      </c>
      <c r="D5" s="20">
        <f>SUM(D6:D10)</f>
        <v>1036253000</v>
      </c>
      <c r="E5" s="19">
        <f>D5-C5</f>
        <v>5678000</v>
      </c>
      <c r="F5" s="67"/>
      <c r="G5" s="67"/>
      <c r="H5" s="70"/>
      <c r="I5" s="70"/>
      <c r="J5" s="70"/>
      <c r="K5" s="63"/>
    </row>
    <row r="6" spans="1:11" ht="21" customHeight="1" x14ac:dyDescent="0.3">
      <c r="A6" s="14" t="s">
        <v>23</v>
      </c>
      <c r="B6" s="13" t="s">
        <v>23</v>
      </c>
      <c r="C6" s="46">
        <f>[3]세입예산!D6</f>
        <v>1022259280</v>
      </c>
      <c r="D6" s="46">
        <f>[3]세입예산!E6</f>
        <v>1027678000</v>
      </c>
      <c r="E6" s="43">
        <f>D6-C6</f>
        <v>5418720</v>
      </c>
      <c r="F6" s="69"/>
      <c r="G6" s="69"/>
      <c r="H6" s="72">
        <f>D5-D15</f>
        <v>0</v>
      </c>
      <c r="I6" s="71"/>
      <c r="J6" s="71"/>
      <c r="K6" s="63"/>
    </row>
    <row r="7" spans="1:11" ht="21" customHeight="1" x14ac:dyDescent="0.3">
      <c r="A7" s="11" t="s">
        <v>22</v>
      </c>
      <c r="B7" s="13" t="s">
        <v>22</v>
      </c>
      <c r="C7" s="46">
        <f>[3]세입예산!D19</f>
        <v>2400000</v>
      </c>
      <c r="D7" s="46">
        <f>[3]세입예산!E19</f>
        <v>2400000</v>
      </c>
      <c r="E7" s="43">
        <f>D7-C7</f>
        <v>0</v>
      </c>
      <c r="F7" s="69"/>
      <c r="G7" s="69"/>
      <c r="H7" s="70"/>
      <c r="I7" s="70"/>
      <c r="J7" s="70"/>
      <c r="K7" s="63"/>
    </row>
    <row r="8" spans="1:11" ht="21" customHeight="1" x14ac:dyDescent="0.3">
      <c r="A8" s="11" t="s">
        <v>21</v>
      </c>
      <c r="B8" s="13" t="s">
        <v>21</v>
      </c>
      <c r="C8" s="44">
        <f>[3]세입예산!D23</f>
        <v>0</v>
      </c>
      <c r="D8" s="44">
        <f>[3]세입예산!E23</f>
        <v>0</v>
      </c>
      <c r="E8" s="43">
        <f>D8-C8</f>
        <v>0</v>
      </c>
      <c r="F8" s="69"/>
      <c r="G8" s="69"/>
      <c r="H8" s="69"/>
      <c r="I8" s="69"/>
    </row>
    <row r="9" spans="1:11" ht="21" customHeight="1" x14ac:dyDescent="0.3">
      <c r="A9" s="45" t="s">
        <v>20</v>
      </c>
      <c r="B9" s="17" t="s">
        <v>20</v>
      </c>
      <c r="C9" s="44">
        <f>[3]세입예산!D26</f>
        <v>5900000</v>
      </c>
      <c r="D9" s="44">
        <f>[3]세입예산!E26</f>
        <v>6159543</v>
      </c>
      <c r="E9" s="43">
        <f>D9-C9</f>
        <v>259543</v>
      </c>
      <c r="F9" s="69"/>
      <c r="G9" s="69"/>
      <c r="H9" s="69"/>
      <c r="I9" s="69"/>
      <c r="J9" s="1" t="s">
        <v>51</v>
      </c>
      <c r="K9" s="1" t="s">
        <v>50</v>
      </c>
    </row>
    <row r="10" spans="1:11" ht="21" customHeight="1" x14ac:dyDescent="0.3">
      <c r="A10" s="42" t="s">
        <v>19</v>
      </c>
      <c r="B10" s="41" t="s">
        <v>18</v>
      </c>
      <c r="C10" s="5">
        <f>[3]세입예산!D30</f>
        <v>15720</v>
      </c>
      <c r="D10" s="5">
        <f>[3]세입예산!E30</f>
        <v>15457</v>
      </c>
      <c r="E10" s="40">
        <f>D10-C10</f>
        <v>-263</v>
      </c>
      <c r="F10" s="69"/>
      <c r="G10" s="69"/>
      <c r="H10" s="69"/>
      <c r="I10" s="69"/>
    </row>
    <row r="11" spans="1:11" ht="21" customHeight="1" x14ac:dyDescent="0.3">
      <c r="A11" s="38"/>
      <c r="B11" s="38"/>
      <c r="C11" s="37"/>
      <c r="D11" s="36"/>
      <c r="E11" s="58"/>
      <c r="F11" s="58"/>
      <c r="G11" s="58"/>
      <c r="H11" s="58"/>
      <c r="I11" s="58"/>
    </row>
    <row r="12" spans="1:11" ht="21" customHeight="1" x14ac:dyDescent="0.3">
      <c r="A12" s="33"/>
      <c r="B12" s="33"/>
      <c r="C12" s="33"/>
      <c r="D12" s="33"/>
      <c r="E12" s="60" t="s">
        <v>17</v>
      </c>
      <c r="F12" s="60"/>
      <c r="G12" s="60"/>
      <c r="H12" s="60"/>
      <c r="I12" s="60"/>
    </row>
    <row r="13" spans="1:11" ht="21" customHeight="1" x14ac:dyDescent="0.3">
      <c r="A13" s="31" t="s">
        <v>16</v>
      </c>
      <c r="B13" s="30"/>
      <c r="C13" s="29"/>
      <c r="D13" s="29"/>
      <c r="E13" s="28"/>
      <c r="F13" s="68"/>
      <c r="G13" s="68"/>
      <c r="H13" s="68"/>
      <c r="I13" s="68"/>
    </row>
    <row r="14" spans="1:11" ht="21" customHeight="1" thickBot="1" x14ac:dyDescent="0.35">
      <c r="A14" s="27" t="s">
        <v>15</v>
      </c>
      <c r="B14" s="26" t="s">
        <v>14</v>
      </c>
      <c r="C14" s="24" t="s">
        <v>49</v>
      </c>
      <c r="D14" s="24" t="s">
        <v>25</v>
      </c>
      <c r="E14" s="23" t="s">
        <v>11</v>
      </c>
      <c r="F14" s="68"/>
      <c r="G14" s="68"/>
      <c r="H14" s="68"/>
      <c r="I14" s="68"/>
    </row>
    <row r="15" spans="1:11" ht="21" customHeight="1" thickTop="1" x14ac:dyDescent="0.3">
      <c r="A15" s="22" t="s">
        <v>10</v>
      </c>
      <c r="B15" s="21"/>
      <c r="C15" s="20">
        <f>SUM(C16:C22)</f>
        <v>1030575000</v>
      </c>
      <c r="D15" s="20">
        <f>SUM(D16:D22)</f>
        <v>1036253000</v>
      </c>
      <c r="E15" s="19">
        <f>D15-C15</f>
        <v>5678000</v>
      </c>
      <c r="F15" s="67"/>
      <c r="G15" s="66"/>
      <c r="H15" s="66"/>
      <c r="I15" s="66"/>
    </row>
    <row r="16" spans="1:11" ht="21" customHeight="1" x14ac:dyDescent="0.3">
      <c r="A16" s="18" t="s">
        <v>9</v>
      </c>
      <c r="B16" s="16" t="s">
        <v>48</v>
      </c>
      <c r="C16" s="15">
        <f>[3]세출예산!D7</f>
        <v>948739680</v>
      </c>
      <c r="D16" s="15">
        <f>[3]세출예산!E7</f>
        <v>953435980</v>
      </c>
      <c r="E16" s="8">
        <f>D16-C16</f>
        <v>4696300</v>
      </c>
      <c r="F16" s="64"/>
      <c r="G16" s="64"/>
      <c r="H16" s="65"/>
      <c r="I16" s="64"/>
    </row>
    <row r="17" spans="1:14" ht="21" customHeight="1" x14ac:dyDescent="0.3">
      <c r="A17" s="18"/>
      <c r="B17" s="16" t="s">
        <v>47</v>
      </c>
      <c r="C17" s="15">
        <f>[3]세출예산!D25</f>
        <v>1140000</v>
      </c>
      <c r="D17" s="15">
        <f>[3]세출예산!E25</f>
        <v>1620000</v>
      </c>
      <c r="E17" s="8">
        <f>D17-C17</f>
        <v>480000</v>
      </c>
      <c r="F17" s="64"/>
      <c r="G17" s="64"/>
      <c r="H17" s="65"/>
      <c r="I17" s="64"/>
    </row>
    <row r="18" spans="1:14" ht="21" customHeight="1" x14ac:dyDescent="0.3">
      <c r="A18" s="18"/>
      <c r="B18" s="17" t="s">
        <v>46</v>
      </c>
      <c r="C18" s="15">
        <f>[3]세출예산!D32</f>
        <v>15872460</v>
      </c>
      <c r="D18" s="15">
        <f>[3]세출예산!E32</f>
        <v>14266020</v>
      </c>
      <c r="E18" s="8">
        <f>D18-C18</f>
        <v>-1606440</v>
      </c>
      <c r="F18" s="64"/>
      <c r="G18" s="64"/>
      <c r="H18" s="65"/>
      <c r="I18" s="64"/>
      <c r="K18" s="1" t="s">
        <v>45</v>
      </c>
    </row>
    <row r="19" spans="1:14" ht="21" customHeight="1" x14ac:dyDescent="0.3">
      <c r="A19" s="11" t="s">
        <v>44</v>
      </c>
      <c r="B19" s="16" t="s">
        <v>43</v>
      </c>
      <c r="C19" s="15">
        <f>[3]세출예산!D61</f>
        <v>0</v>
      </c>
      <c r="D19" s="12"/>
      <c r="E19" s="8">
        <f>D19-C19</f>
        <v>0</v>
      </c>
      <c r="F19" s="64"/>
      <c r="G19" s="64"/>
      <c r="H19" s="65"/>
      <c r="I19" s="64"/>
      <c r="K19" s="63"/>
      <c r="L19" s="63"/>
      <c r="M19" s="63"/>
      <c r="N19" s="63"/>
    </row>
    <row r="20" spans="1:14" ht="21" customHeight="1" x14ac:dyDescent="0.3">
      <c r="A20" s="11" t="s">
        <v>3</v>
      </c>
      <c r="B20" s="13" t="s">
        <v>42</v>
      </c>
      <c r="C20" s="12">
        <f>[3]세출예산!D65</f>
        <v>64113500</v>
      </c>
      <c r="D20" s="15">
        <f>[3]세출예산!E65</f>
        <v>61716000</v>
      </c>
      <c r="E20" s="8">
        <f>D20-C20</f>
        <v>-2397500</v>
      </c>
      <c r="F20" s="64"/>
      <c r="G20" s="64"/>
      <c r="H20" s="65"/>
      <c r="I20" s="64"/>
      <c r="K20" s="63" t="s">
        <v>41</v>
      </c>
      <c r="L20" s="63"/>
      <c r="M20" s="63"/>
      <c r="N20" s="63"/>
    </row>
    <row r="21" spans="1:14" ht="21" customHeight="1" x14ac:dyDescent="0.3">
      <c r="A21" s="11" t="s">
        <v>40</v>
      </c>
      <c r="B21" s="10" t="s">
        <v>40</v>
      </c>
      <c r="C21" s="9">
        <f>[3]세출예산!D98</f>
        <v>0</v>
      </c>
      <c r="D21" s="9">
        <f>[3]세출예산!E98</f>
        <v>0</v>
      </c>
      <c r="E21" s="8">
        <f>D21-C21</f>
        <v>0</v>
      </c>
      <c r="F21" s="64"/>
      <c r="G21" s="64"/>
      <c r="H21" s="65"/>
      <c r="I21" s="64"/>
      <c r="K21" s="63" t="s">
        <v>39</v>
      </c>
      <c r="L21" s="63" t="s">
        <v>38</v>
      </c>
      <c r="M21" s="63"/>
      <c r="N21" s="63"/>
    </row>
    <row r="22" spans="1:14" ht="21" customHeight="1" x14ac:dyDescent="0.3">
      <c r="A22" s="7" t="s">
        <v>0</v>
      </c>
      <c r="B22" s="6" t="s">
        <v>0</v>
      </c>
      <c r="C22" s="5">
        <f>[3]세출예산!D101</f>
        <v>709360</v>
      </c>
      <c r="D22" s="5">
        <f>[3]세출예산!E100</f>
        <v>5215000</v>
      </c>
      <c r="E22" s="4">
        <f>D22-C22</f>
        <v>4505640</v>
      </c>
      <c r="F22" s="64"/>
      <c r="G22" s="64"/>
      <c r="H22" s="65"/>
      <c r="I22" s="64"/>
      <c r="K22" s="63" t="s">
        <v>37</v>
      </c>
      <c r="L22" s="63"/>
      <c r="M22" s="63"/>
      <c r="N22" s="63"/>
    </row>
    <row r="23" spans="1:14" x14ac:dyDescent="0.3">
      <c r="K23" s="63" t="s">
        <v>36</v>
      </c>
      <c r="L23" s="63"/>
      <c r="M23" s="63"/>
      <c r="N23" s="63"/>
    </row>
    <row r="24" spans="1:14" x14ac:dyDescent="0.3">
      <c r="K24" s="63" t="s">
        <v>35</v>
      </c>
      <c r="L24" s="63"/>
      <c r="M24" s="63"/>
      <c r="N24" s="63"/>
    </row>
    <row r="25" spans="1:14" x14ac:dyDescent="0.3">
      <c r="K25" s="63"/>
      <c r="L25" s="63"/>
      <c r="M25" s="63"/>
      <c r="N25" s="63"/>
    </row>
    <row r="26" spans="1:14" x14ac:dyDescent="0.3">
      <c r="K26" s="63"/>
      <c r="L26" s="63"/>
      <c r="M26" s="63"/>
      <c r="N26" s="63"/>
    </row>
    <row r="27" spans="1:14" x14ac:dyDescent="0.3">
      <c r="K27" s="63"/>
      <c r="L27" s="63"/>
      <c r="M27" s="63"/>
      <c r="N27" s="63"/>
    </row>
  </sheetData>
  <mergeCells count="8">
    <mergeCell ref="A13:E13"/>
    <mergeCell ref="A16:A18"/>
    <mergeCell ref="A15:B15"/>
    <mergeCell ref="H3:J3"/>
    <mergeCell ref="H6:J6"/>
    <mergeCell ref="A1:E1"/>
    <mergeCell ref="A3:E3"/>
    <mergeCell ref="A5:B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89" firstPageNumber="185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D876-C449-49F9-A9A8-1988DE35F623}">
  <dimension ref="A1:E18"/>
  <sheetViews>
    <sheetView showGridLines="0" view="pageBreakPreview" zoomScale="115" zoomScaleNormal="100" zoomScaleSheetLayoutView="115" workbookViewId="0">
      <selection activeCell="E17" sqref="E17"/>
    </sheetView>
  </sheetViews>
  <sheetFormatPr defaultRowHeight="13.5" x14ac:dyDescent="0.3"/>
  <cols>
    <col min="1" max="1" width="16.75" style="2" customWidth="1"/>
    <col min="2" max="2" width="17.875" style="75" customWidth="1"/>
    <col min="3" max="4" width="15.5" style="2" customWidth="1"/>
    <col min="5" max="5" width="17.125" style="2" customWidth="1"/>
    <col min="6" max="16384" width="9" style="1"/>
  </cols>
  <sheetData>
    <row r="1" spans="1:5" ht="39" customHeight="1" x14ac:dyDescent="0.3">
      <c r="A1" s="97" t="s">
        <v>61</v>
      </c>
      <c r="B1" s="97"/>
      <c r="C1" s="97"/>
      <c r="D1" s="97"/>
      <c r="E1" s="97"/>
    </row>
    <row r="2" spans="1:5" ht="18" customHeight="1" x14ac:dyDescent="0.3">
      <c r="A2" s="47"/>
      <c r="B2" s="96"/>
      <c r="C2" s="47"/>
      <c r="D2" s="47"/>
      <c r="E2" s="60" t="s">
        <v>17</v>
      </c>
    </row>
    <row r="3" spans="1:5" ht="21" customHeight="1" x14ac:dyDescent="0.3">
      <c r="A3" s="31" t="s">
        <v>27</v>
      </c>
      <c r="B3" s="30"/>
      <c r="C3" s="30"/>
      <c r="D3" s="30"/>
      <c r="E3" s="28"/>
    </row>
    <row r="4" spans="1:5" ht="21" customHeight="1" thickBot="1" x14ac:dyDescent="0.35">
      <c r="A4" s="27" t="s">
        <v>15</v>
      </c>
      <c r="B4" s="87" t="s">
        <v>14</v>
      </c>
      <c r="C4" s="86" t="s">
        <v>26</v>
      </c>
      <c r="D4" s="85" t="s">
        <v>25</v>
      </c>
      <c r="E4" s="84" t="s">
        <v>11</v>
      </c>
    </row>
    <row r="5" spans="1:5" ht="21" customHeight="1" thickTop="1" x14ac:dyDescent="0.3">
      <c r="A5" s="22" t="s">
        <v>24</v>
      </c>
      <c r="B5" s="21"/>
      <c r="C5" s="20">
        <f>C6+C7+C8</f>
        <v>7321000</v>
      </c>
      <c r="D5" s="20">
        <f>D6+D7+D8</f>
        <v>7448000</v>
      </c>
      <c r="E5" s="19">
        <f>D5-C5</f>
        <v>127000</v>
      </c>
    </row>
    <row r="6" spans="1:5" ht="21" customHeight="1" x14ac:dyDescent="0.3">
      <c r="A6" s="14" t="s">
        <v>60</v>
      </c>
      <c r="B6" s="83" t="s">
        <v>59</v>
      </c>
      <c r="C6" s="46">
        <f>[4]세입예산!D6</f>
        <v>0</v>
      </c>
      <c r="D6" s="46">
        <f>[4]세입예산!E6</f>
        <v>0</v>
      </c>
      <c r="E6" s="43">
        <f>D6-C6</f>
        <v>0</v>
      </c>
    </row>
    <row r="7" spans="1:5" ht="21" customHeight="1" x14ac:dyDescent="0.3">
      <c r="A7" s="45" t="s">
        <v>58</v>
      </c>
      <c r="B7" s="95" t="s">
        <v>58</v>
      </c>
      <c r="C7" s="44">
        <f>[4]세입예산!D10</f>
        <v>7320000</v>
      </c>
      <c r="D7" s="44">
        <f>[4]세입예산!E10</f>
        <v>7319417</v>
      </c>
      <c r="E7" s="43">
        <f>D7-C7</f>
        <v>-583</v>
      </c>
    </row>
    <row r="8" spans="1:5" ht="21" customHeight="1" x14ac:dyDescent="0.3">
      <c r="A8" s="42" t="s">
        <v>57</v>
      </c>
      <c r="B8" s="94" t="s">
        <v>57</v>
      </c>
      <c r="C8" s="5">
        <f>[4]세입예산!D13</f>
        <v>1000</v>
      </c>
      <c r="D8" s="5">
        <f>[4]세입예산!E13</f>
        <v>128583</v>
      </c>
      <c r="E8" s="40">
        <f>D8-C8</f>
        <v>127583</v>
      </c>
    </row>
    <row r="9" spans="1:5" ht="21" customHeight="1" x14ac:dyDescent="0.3">
      <c r="A9" s="93"/>
      <c r="B9" s="92"/>
      <c r="C9" s="91"/>
      <c r="D9" s="90"/>
      <c r="E9" s="69"/>
    </row>
    <row r="10" spans="1:5" ht="21" customHeight="1" x14ac:dyDescent="0.3">
      <c r="A10" s="88"/>
      <c r="B10" s="89"/>
      <c r="C10" s="88"/>
      <c r="D10" s="88"/>
      <c r="E10" s="60" t="s">
        <v>17</v>
      </c>
    </row>
    <row r="11" spans="1:5" ht="21" customHeight="1" x14ac:dyDescent="0.3">
      <c r="A11" s="31" t="s">
        <v>16</v>
      </c>
      <c r="B11" s="30"/>
      <c r="C11" s="30"/>
      <c r="D11" s="30"/>
      <c r="E11" s="28"/>
    </row>
    <row r="12" spans="1:5" ht="21" customHeight="1" thickBot="1" x14ac:dyDescent="0.35">
      <c r="A12" s="27" t="s">
        <v>15</v>
      </c>
      <c r="B12" s="87" t="s">
        <v>14</v>
      </c>
      <c r="C12" s="86" t="s">
        <v>13</v>
      </c>
      <c r="D12" s="85" t="s">
        <v>12</v>
      </c>
      <c r="E12" s="84" t="s">
        <v>11</v>
      </c>
    </row>
    <row r="13" spans="1:5" ht="21" customHeight="1" thickTop="1" x14ac:dyDescent="0.3">
      <c r="A13" s="22" t="s">
        <v>10</v>
      </c>
      <c r="B13" s="21"/>
      <c r="C13" s="20">
        <f>SUM(C14:C16)</f>
        <v>7321000</v>
      </c>
      <c r="D13" s="20">
        <f>SUM(D14:D16)</f>
        <v>7448000</v>
      </c>
      <c r="E13" s="19">
        <f>D13-C13</f>
        <v>127000</v>
      </c>
    </row>
    <row r="14" spans="1:5" ht="21" customHeight="1" x14ac:dyDescent="0.3">
      <c r="A14" s="11" t="s">
        <v>56</v>
      </c>
      <c r="B14" s="83" t="s">
        <v>55</v>
      </c>
      <c r="C14" s="12">
        <f>[4]세출예산!D5</f>
        <v>7321000</v>
      </c>
      <c r="D14" s="12">
        <v>0</v>
      </c>
      <c r="E14" s="52">
        <f>D14-C14</f>
        <v>-7321000</v>
      </c>
    </row>
    <row r="15" spans="1:5" ht="21" customHeight="1" x14ac:dyDescent="0.3">
      <c r="A15" s="11" t="s">
        <v>54</v>
      </c>
      <c r="B15" s="83" t="s">
        <v>54</v>
      </c>
      <c r="C15" s="12">
        <v>0</v>
      </c>
      <c r="D15" s="12">
        <f>[4]세출예산!E12</f>
        <v>0</v>
      </c>
      <c r="E15" s="52">
        <f>D15-C15</f>
        <v>0</v>
      </c>
    </row>
    <row r="16" spans="1:5" ht="21" customHeight="1" x14ac:dyDescent="0.3">
      <c r="A16" s="82" t="s">
        <v>53</v>
      </c>
      <c r="B16" s="81" t="s">
        <v>53</v>
      </c>
      <c r="C16" s="80">
        <v>0</v>
      </c>
      <c r="D16" s="80">
        <f>[4]세출예산!E19</f>
        <v>7448000</v>
      </c>
      <c r="E16" s="4">
        <f>D16-C16</f>
        <v>7448000</v>
      </c>
    </row>
    <row r="17" spans="1:5" x14ac:dyDescent="0.3">
      <c r="A17" s="79"/>
      <c r="B17" s="78"/>
      <c r="C17" s="76"/>
      <c r="D17" s="76"/>
      <c r="E17" s="76"/>
    </row>
    <row r="18" spans="1:5" x14ac:dyDescent="0.3">
      <c r="A18" s="76"/>
      <c r="B18" s="77"/>
      <c r="C18" s="76"/>
      <c r="D18" s="76"/>
      <c r="E18" s="76"/>
    </row>
  </sheetData>
  <mergeCells count="5">
    <mergeCell ref="A1:E1"/>
    <mergeCell ref="A3:E3"/>
    <mergeCell ref="A5:B5"/>
    <mergeCell ref="A11:E11"/>
    <mergeCell ref="A13:B13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5" firstPageNumber="2" orientation="portrait" useFirstPageNumber="1" r:id="rId1"/>
  <headerFooter>
    <oddFooter>&amp;R&amp;"굴림,보통"&amp;9참좋은재가노인돌봄센터(2023.02.13)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일반사업예산</vt:lpstr>
      <vt:lpstr>식사배달사업예산</vt:lpstr>
      <vt:lpstr>노인맞춤돌봄사업예산</vt:lpstr>
      <vt:lpstr>특별회계예산</vt:lpstr>
      <vt:lpstr>노인맞춤돌봄사업예산!Consolidate_Area</vt:lpstr>
      <vt:lpstr>식사배달사업예산!Consolidate_Area</vt:lpstr>
      <vt:lpstr>일반사업예산!Consolidate_Area</vt:lpstr>
      <vt:lpstr>특별회계예산!Consolidate_Area</vt:lpstr>
      <vt:lpstr>노인맞춤돌봄사업예산!Print_Area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2023-12-28T00:43:12Z</dcterms:created>
  <dcterms:modified xsi:type="dcterms:W3CDTF">2023-12-28T00:46:23Z</dcterms:modified>
</cp:coreProperties>
</file>