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유지연파일\예산 결산\2023년\결산추경\최종\"/>
    </mc:Choice>
  </mc:AlternateContent>
  <xr:revisionPtr revIDLastSave="0" documentId="13_ncr:1_{93AEFBC6-AE6C-4B36-BAB8-1DC1191A74B3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예산표지" sheetId="2" r:id="rId1"/>
    <sheet name="예산총괄 " sheetId="6" r:id="rId2"/>
    <sheet name="예산내역(세입)" sheetId="9" r:id="rId3"/>
    <sheet name="예산변경사유서" sheetId="10" r:id="rId4"/>
    <sheet name="예산내역(세출)" sheetId="12" r:id="rId5"/>
  </sheets>
  <definedNames>
    <definedName name="_xlnm.Print_Area" localSheetId="4">'예산내역(세출)'!$A$1:$T$26</definedName>
    <definedName name="_xlnm.Print_Area" localSheetId="3">예산변경사유서!$A$1:$E$17</definedName>
    <definedName name="_xlnm.Print_Area" localSheetId="1">'예산총괄 '!$A$1:$E$20</definedName>
    <definedName name="_xlnm.Print_Area" localSheetId="0">예산표지!$A$1:$A$13</definedName>
    <definedName name="_xlnm.Print_Titles" localSheetId="2">'예산내역(세입)'!$2:$4</definedName>
    <definedName name="_xlnm.Print_Titles" localSheetId="4">'예산내역(세출)'!$2:$4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0" l="1"/>
  <c r="E7" i="10"/>
  <c r="F19" i="9" l="1"/>
  <c r="G19" i="9" s="1"/>
  <c r="E18" i="9"/>
  <c r="E14" i="10"/>
  <c r="E12" i="10"/>
  <c r="F6" i="12"/>
  <c r="E17" i="6"/>
  <c r="E19" i="6"/>
  <c r="F13" i="12"/>
  <c r="F26" i="12"/>
  <c r="G26" i="12" s="1"/>
  <c r="F23" i="12"/>
  <c r="F22" i="12"/>
  <c r="F21" i="12"/>
  <c r="F16" i="12"/>
  <c r="F14" i="12"/>
  <c r="E12" i="9"/>
  <c r="E11" i="9" s="1"/>
  <c r="D12" i="9"/>
  <c r="E21" i="12" l="1"/>
  <c r="E22" i="12"/>
  <c r="E14" i="12"/>
  <c r="D11" i="9" l="1"/>
  <c r="C9" i="6" s="1"/>
  <c r="F12" i="12"/>
  <c r="E11" i="12"/>
  <c r="E10" i="12" s="1"/>
  <c r="D11" i="12"/>
  <c r="D10" i="12" s="1"/>
  <c r="G10" i="12"/>
  <c r="F11" i="12" l="1"/>
  <c r="F10" i="12"/>
  <c r="E13" i="12" l="1"/>
  <c r="F17" i="12"/>
  <c r="F9" i="12" l="1"/>
  <c r="E7" i="12"/>
  <c r="E6" i="12" s="1"/>
  <c r="D7" i="12"/>
  <c r="F15" i="12"/>
  <c r="E25" i="12"/>
  <c r="D25" i="12"/>
  <c r="D24" i="12" s="1"/>
  <c r="F20" i="12"/>
  <c r="F18" i="12"/>
  <c r="D15" i="9"/>
  <c r="D14" i="9" s="1"/>
  <c r="C10" i="6" s="1"/>
  <c r="D18" i="9"/>
  <c r="F18" i="9" l="1"/>
  <c r="G18" i="9" s="1"/>
  <c r="D17" i="9"/>
  <c r="F17" i="9" s="1"/>
  <c r="E24" i="12"/>
  <c r="F24" i="12" s="1"/>
  <c r="G24" i="12" s="1"/>
  <c r="F25" i="12"/>
  <c r="G25" i="12" s="1"/>
  <c r="D20" i="6"/>
  <c r="E5" i="12"/>
  <c r="F5" i="12" s="1"/>
  <c r="G5" i="12" s="1"/>
  <c r="C16" i="10"/>
  <c r="E16" i="10" s="1"/>
  <c r="C20" i="6"/>
  <c r="C15" i="6" s="1"/>
  <c r="F7" i="12"/>
  <c r="G6" i="12" s="1"/>
  <c r="D6" i="12"/>
  <c r="F19" i="12"/>
  <c r="D15" i="6" l="1"/>
  <c r="E15" i="6" s="1"/>
  <c r="E20" i="6"/>
  <c r="D5" i="12"/>
  <c r="F16" i="9" l="1"/>
  <c r="G16" i="9" s="1"/>
  <c r="E15" i="9"/>
  <c r="D7" i="9"/>
  <c r="D6" i="9" s="1"/>
  <c r="C7" i="10" l="1"/>
  <c r="C11" i="6"/>
  <c r="C5" i="6" s="1"/>
  <c r="D5" i="9"/>
  <c r="F15" i="9"/>
  <c r="G15" i="9" s="1"/>
  <c r="F13" i="9"/>
  <c r="E14" i="9"/>
  <c r="D10" i="6" l="1"/>
  <c r="F8" i="9"/>
  <c r="F14" i="9"/>
  <c r="G14" i="9" s="1"/>
  <c r="E17" i="9"/>
  <c r="G17" i="9" s="1"/>
  <c r="F12" i="9"/>
  <c r="F11" i="9"/>
  <c r="E7" i="9"/>
  <c r="D7" i="10" l="1"/>
  <c r="D11" i="6"/>
  <c r="F7" i="9"/>
  <c r="E6" i="9"/>
  <c r="D5" i="6" l="1"/>
  <c r="E5" i="6" s="1"/>
  <c r="E11" i="6"/>
  <c r="E5" i="9"/>
  <c r="F6" i="9"/>
  <c r="E10" i="6"/>
  <c r="V5" i="12" l="1"/>
  <c r="F5" i="9"/>
  <c r="G5" i="9" s="1"/>
  <c r="E16" i="6" l="1"/>
  <c r="E9" i="6"/>
  <c r="E8" i="6"/>
  <c r="E7" i="6"/>
  <c r="E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G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G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<sst xmlns="http://schemas.openxmlformats.org/spreadsheetml/2006/main" count="130" uniqueCount="82">
  <si>
    <t>관</t>
    <phoneticPr fontId="3" type="noConversion"/>
  </si>
  <si>
    <t>항</t>
    <phoneticPr fontId="3" type="noConversion"/>
  </si>
  <si>
    <t>목</t>
    <phoneticPr fontId="3" type="noConversion"/>
  </si>
  <si>
    <t>산 출 기 초</t>
    <phoneticPr fontId="3" type="noConversion"/>
  </si>
  <si>
    <t>■ 시설명 : 무량수전노인전문요양원</t>
    <phoneticPr fontId="3" type="noConversion"/>
  </si>
  <si>
    <t>(단위 : 원)</t>
    <phoneticPr fontId="3" type="noConversion"/>
  </si>
  <si>
    <t>사회복지법인 무일복지재단</t>
    <phoneticPr fontId="3" type="noConversion"/>
  </si>
  <si>
    <t>무 량 수 전 노 인 전 문 요 양 원</t>
  </si>
  <si>
    <t>세                  입</t>
    <phoneticPr fontId="3" type="noConversion"/>
  </si>
  <si>
    <t>관</t>
    <phoneticPr fontId="3" type="noConversion"/>
  </si>
  <si>
    <t>항</t>
    <phoneticPr fontId="3" type="noConversion"/>
  </si>
  <si>
    <t>증 감(B-A)</t>
    <phoneticPr fontId="3" type="noConversion"/>
  </si>
  <si>
    <t>총        계</t>
    <phoneticPr fontId="3" type="noConversion"/>
  </si>
  <si>
    <t>총       계</t>
    <phoneticPr fontId="3" type="noConversion"/>
  </si>
  <si>
    <t>총  계</t>
    <phoneticPr fontId="3" type="noConversion"/>
  </si>
  <si>
    <t>증감(B-A)</t>
    <phoneticPr fontId="3" type="noConversion"/>
  </si>
  <si>
    <t xml:space="preserve">                (단위: 원)</t>
    <phoneticPr fontId="3" type="noConversion"/>
  </si>
  <si>
    <t>액수</t>
    <phoneticPr fontId="3" type="noConversion"/>
  </si>
  <si>
    <t>%</t>
    <phoneticPr fontId="3" type="noConversion"/>
  </si>
  <si>
    <t>항 목</t>
    <phoneticPr fontId="3" type="noConversion"/>
  </si>
  <si>
    <t>○ 세입의 주요내용</t>
    <phoneticPr fontId="3" type="noConversion"/>
  </si>
  <si>
    <t>(단위:원)</t>
    <phoneticPr fontId="3" type="noConversion"/>
  </si>
  <si>
    <t>(단위:원)</t>
    <phoneticPr fontId="3" type="noConversion"/>
  </si>
  <si>
    <t>세                  출</t>
    <phoneticPr fontId="3" type="noConversion"/>
  </si>
  <si>
    <t>○ 세출의 주요내용</t>
    <phoneticPr fontId="3" type="noConversion"/>
  </si>
  <si>
    <t>재산조성충당금</t>
    <phoneticPr fontId="3" type="noConversion"/>
  </si>
  <si>
    <t>건물재산조성충당금</t>
    <phoneticPr fontId="3" type="noConversion"/>
  </si>
  <si>
    <t>비품재산조성충당금</t>
    <phoneticPr fontId="3" type="noConversion"/>
  </si>
  <si>
    <t>차량재산조성충당금</t>
    <phoneticPr fontId="3" type="noConversion"/>
  </si>
  <si>
    <t>사업운영충당금</t>
    <phoneticPr fontId="3" type="noConversion"/>
  </si>
  <si>
    <t>이     월     금</t>
    <phoneticPr fontId="3" type="noConversion"/>
  </si>
  <si>
    <t>잡     수     입</t>
    <phoneticPr fontId="3" type="noConversion"/>
  </si>
  <si>
    <t>사   무   비</t>
    <phoneticPr fontId="3" type="noConversion"/>
  </si>
  <si>
    <t>재산조성비</t>
    <phoneticPr fontId="3" type="noConversion"/>
  </si>
  <si>
    <t>이   월   금</t>
    <phoneticPr fontId="3" type="noConversion"/>
  </si>
  <si>
    <t>인   건   비</t>
    <phoneticPr fontId="3" type="noConversion"/>
  </si>
  <si>
    <t>시   설   비</t>
    <phoneticPr fontId="3" type="noConversion"/>
  </si>
  <si>
    <t>이   월   금</t>
    <phoneticPr fontId="3" type="noConversion"/>
  </si>
  <si>
    <t>재산조성충당금</t>
    <phoneticPr fontId="3" type="noConversion"/>
  </si>
  <si>
    <t>건물재산조성충당금</t>
    <phoneticPr fontId="3" type="noConversion"/>
  </si>
  <si>
    <t>비품재산조성충당금</t>
    <phoneticPr fontId="3" type="noConversion"/>
  </si>
  <si>
    <t>차량재산조성충당금</t>
    <phoneticPr fontId="3" type="noConversion"/>
  </si>
  <si>
    <t>사업운영충당금</t>
    <phoneticPr fontId="3" type="noConversion"/>
  </si>
  <si>
    <t>이월금</t>
    <phoneticPr fontId="3" type="noConversion"/>
  </si>
  <si>
    <t>전년도이월금</t>
    <phoneticPr fontId="3" type="noConversion"/>
  </si>
  <si>
    <t>잡수입</t>
    <phoneticPr fontId="3" type="noConversion"/>
  </si>
  <si>
    <t>전년도이월금</t>
    <phoneticPr fontId="3" type="noConversion"/>
  </si>
  <si>
    <t>예금이자수입</t>
    <phoneticPr fontId="3" type="noConversion"/>
  </si>
  <si>
    <t>*정기예금 만기이자수익</t>
    <phoneticPr fontId="3" type="noConversion"/>
  </si>
  <si>
    <t>사무비</t>
    <phoneticPr fontId="3" type="noConversion"/>
  </si>
  <si>
    <t>인건비</t>
    <phoneticPr fontId="3" type="noConversion"/>
  </si>
  <si>
    <t>재산조성비</t>
    <phoneticPr fontId="3" type="noConversion"/>
  </si>
  <si>
    <t>시설비</t>
    <phoneticPr fontId="3" type="noConversion"/>
  </si>
  <si>
    <t>자산취득비</t>
    <phoneticPr fontId="3" type="noConversion"/>
  </si>
  <si>
    <t>시설장비유지비</t>
    <phoneticPr fontId="3" type="noConversion"/>
  </si>
  <si>
    <t>전출금</t>
    <phoneticPr fontId="3" type="noConversion"/>
  </si>
  <si>
    <t>시설전출금</t>
    <phoneticPr fontId="3" type="noConversion"/>
  </si>
  <si>
    <t>차기년도이월금</t>
    <phoneticPr fontId="3" type="noConversion"/>
  </si>
  <si>
    <t>이월금</t>
    <phoneticPr fontId="3" type="noConversion"/>
  </si>
  <si>
    <t>*차기년도 이월금</t>
    <phoneticPr fontId="3" type="noConversion"/>
  </si>
  <si>
    <t>운영비</t>
    <phoneticPr fontId="3" type="noConversion"/>
  </si>
  <si>
    <t>기타운영비</t>
    <phoneticPr fontId="3" type="noConversion"/>
  </si>
  <si>
    <t>급여</t>
    <phoneticPr fontId="3" type="noConversion"/>
  </si>
  <si>
    <t>각종 수당</t>
    <phoneticPr fontId="3" type="noConversion"/>
  </si>
  <si>
    <t xml:space="preserve">2023년 무량수전노인전문요양원 </t>
    <phoneticPr fontId="3" type="noConversion"/>
  </si>
  <si>
    <t>*전년도 이월금
  - 사업운영충당금  84,533,040원
  - 환경개선준비금  298,982,680원</t>
    <phoneticPr fontId="3" type="noConversion"/>
  </si>
  <si>
    <t xml:space="preserve">2023.  12. </t>
    <phoneticPr fontId="3" type="noConversion"/>
  </si>
  <si>
    <t>잡지출</t>
  </si>
  <si>
    <t>잡지출</t>
    <phoneticPr fontId="3" type="noConversion"/>
  </si>
  <si>
    <t>세탁실 대형세탁기 노후되어 교체</t>
    <phoneticPr fontId="3" type="noConversion"/>
  </si>
  <si>
    <t>CCTV 설치를 위한 지출</t>
    <phoneticPr fontId="3" type="noConversion"/>
  </si>
  <si>
    <t>2023년 최초 예산
(A)</t>
    <phoneticPr fontId="3" type="noConversion"/>
  </si>
  <si>
    <t>시설특별회계  결산추경 세입.세출 예산서</t>
    <phoneticPr fontId="3" type="noConversion"/>
  </si>
  <si>
    <t>2023년 결산 추경
(B)</t>
    <phoneticPr fontId="3" type="noConversion"/>
  </si>
  <si>
    <t>2023년 무량수전 시설특별회계 결산추경 세입.세출예산(안) 총괄내역서</t>
    <phoneticPr fontId="3" type="noConversion"/>
  </si>
  <si>
    <t>1) 2023년 시설특별회계 결산추경 세입예산 내역</t>
    <phoneticPr fontId="3" type="noConversion"/>
  </si>
  <si>
    <t>2) 2023년 시설특별회계 결산추경 세출예산 내역</t>
    <phoneticPr fontId="3" type="noConversion"/>
  </si>
  <si>
    <t>2023년 무량수전 시설특별회계 결산추경 변경 사유서</t>
    <phoneticPr fontId="3" type="noConversion"/>
  </si>
  <si>
    <t>차기년도 이월금 감소</t>
    <phoneticPr fontId="3" type="noConversion"/>
  </si>
  <si>
    <t>예금이자 감소</t>
    <phoneticPr fontId="3" type="noConversion"/>
  </si>
  <si>
    <t>전년도이월금</t>
    <phoneticPr fontId="3" type="noConversion"/>
  </si>
  <si>
    <t>전년도이월금 이자 수입으로 증가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</si>
</sst>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5"/>
      <name val="굴림"/>
      <family val="3"/>
      <charset val="129"/>
    </font>
    <font>
      <b/>
      <sz val="20"/>
      <name val="굴림"/>
      <family val="3"/>
      <charset val="129"/>
    </font>
    <font>
      <sz val="20"/>
      <name val="굴림"/>
      <family val="3"/>
      <charset val="129"/>
    </font>
    <font>
      <b/>
      <sz val="16"/>
      <name val="굴림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4"/>
      <name val="굴림"/>
      <family val="3"/>
      <charset val="129"/>
    </font>
    <font>
      <sz val="8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</cellStyleXfs>
  <cellXfs count="194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8" xfId="0" applyNumberFormat="1" applyFont="1" applyBorder="1">
      <alignment vertical="center"/>
    </xf>
    <xf numFmtId="0" fontId="6" fillId="0" borderId="9" xfId="0" applyFont="1" applyBorder="1">
      <alignment vertical="center"/>
    </xf>
    <xf numFmtId="3" fontId="6" fillId="0" borderId="10" xfId="0" applyNumberFormat="1" applyFont="1" applyBorder="1">
      <alignment vertical="center"/>
    </xf>
    <xf numFmtId="0" fontId="6" fillId="0" borderId="10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3" fontId="6" fillId="0" borderId="11" xfId="0" applyNumberFormat="1" applyFont="1" applyBorder="1">
      <alignment vertical="center"/>
    </xf>
    <xf numFmtId="0" fontId="6" fillId="0" borderId="12" xfId="0" applyFont="1" applyBorder="1">
      <alignment vertical="center"/>
    </xf>
    <xf numFmtId="3" fontId="6" fillId="0" borderId="15" xfId="0" applyNumberFormat="1" applyFont="1" applyBorder="1" applyAlignment="1">
      <alignment horizontal="right" vertical="center"/>
    </xf>
    <xf numFmtId="3" fontId="6" fillId="0" borderId="15" xfId="0" applyNumberFormat="1" applyFont="1" applyBorder="1">
      <alignment vertical="center"/>
    </xf>
    <xf numFmtId="3" fontId="6" fillId="0" borderId="17" xfId="0" applyNumberFormat="1" applyFont="1" applyBorder="1">
      <alignment vertical="center"/>
    </xf>
    <xf numFmtId="0" fontId="6" fillId="0" borderId="17" xfId="0" applyFont="1" applyBorder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quotePrefix="1" applyFont="1" applyBorder="1">
      <alignment vertical="center"/>
    </xf>
    <xf numFmtId="3" fontId="6" fillId="0" borderId="14" xfId="0" applyNumberFormat="1" applyFont="1" applyBorder="1" applyAlignment="1">
      <alignment horizontal="right" vertical="center"/>
    </xf>
    <xf numFmtId="3" fontId="6" fillId="0" borderId="14" xfId="0" applyNumberFormat="1" applyFont="1" applyBorder="1">
      <alignment vertical="center"/>
    </xf>
    <xf numFmtId="3" fontId="6" fillId="0" borderId="0" xfId="0" applyNumberFormat="1" applyFont="1" applyAlignment="1">
      <alignment horizontal="center" vertical="center"/>
    </xf>
    <xf numFmtId="3" fontId="6" fillId="0" borderId="18" xfId="0" applyNumberFormat="1" applyFont="1" applyBorder="1">
      <alignment vertical="center"/>
    </xf>
    <xf numFmtId="0" fontId="6" fillId="0" borderId="10" xfId="0" quotePrefix="1" applyFont="1" applyBorder="1">
      <alignment vertical="center"/>
    </xf>
    <xf numFmtId="0" fontId="6" fillId="0" borderId="16" xfId="0" applyFont="1" applyBorder="1">
      <alignment vertical="center"/>
    </xf>
    <xf numFmtId="0" fontId="6" fillId="0" borderId="22" xfId="0" applyFont="1" applyBorder="1">
      <alignment vertical="center"/>
    </xf>
    <xf numFmtId="0" fontId="7" fillId="0" borderId="0" xfId="0" applyFont="1">
      <alignment vertical="center"/>
    </xf>
    <xf numFmtId="3" fontId="6" fillId="0" borderId="30" xfId="0" applyNumberFormat="1" applyFont="1" applyBorder="1">
      <alignment vertical="center"/>
    </xf>
    <xf numFmtId="0" fontId="6" fillId="0" borderId="30" xfId="0" applyFont="1" applyBorder="1">
      <alignment vertical="center"/>
    </xf>
    <xf numFmtId="3" fontId="6" fillId="0" borderId="31" xfId="0" applyNumberFormat="1" applyFont="1" applyBorder="1">
      <alignment vertical="center"/>
    </xf>
    <xf numFmtId="3" fontId="6" fillId="0" borderId="5" xfId="0" applyNumberFormat="1" applyFont="1" applyBorder="1" applyAlignment="1">
      <alignment horizontal="right" vertical="center"/>
    </xf>
    <xf numFmtId="0" fontId="6" fillId="0" borderId="5" xfId="0" applyFont="1" applyBorder="1">
      <alignment vertical="center"/>
    </xf>
    <xf numFmtId="3" fontId="6" fillId="0" borderId="6" xfId="0" applyNumberFormat="1" applyFont="1" applyBorder="1">
      <alignment vertical="center"/>
    </xf>
    <xf numFmtId="0" fontId="6" fillId="0" borderId="5" xfId="0" quotePrefix="1" applyFont="1" applyBorder="1">
      <alignment vertical="center"/>
    </xf>
    <xf numFmtId="0" fontId="6" fillId="0" borderId="33" xfId="0" applyFont="1" applyBorder="1" applyAlignment="1">
      <alignment horizontal="left" vertical="center"/>
    </xf>
    <xf numFmtId="3" fontId="6" fillId="0" borderId="33" xfId="0" applyNumberFormat="1" applyFont="1" applyBorder="1" applyAlignment="1">
      <alignment horizontal="right" vertical="center"/>
    </xf>
    <xf numFmtId="3" fontId="6" fillId="0" borderId="33" xfId="0" applyNumberFormat="1" applyFont="1" applyBorder="1">
      <alignment vertical="center"/>
    </xf>
    <xf numFmtId="0" fontId="6" fillId="0" borderId="35" xfId="0" applyFont="1" applyBorder="1">
      <alignment vertical="center"/>
    </xf>
    <xf numFmtId="3" fontId="6" fillId="0" borderId="35" xfId="0" applyNumberFormat="1" applyFont="1" applyBorder="1">
      <alignment vertical="center"/>
    </xf>
    <xf numFmtId="0" fontId="6" fillId="0" borderId="35" xfId="0" applyFont="1" applyBorder="1" applyAlignment="1">
      <alignment horizontal="center" vertical="center"/>
    </xf>
    <xf numFmtId="0" fontId="6" fillId="0" borderId="35" xfId="0" quotePrefix="1" applyFont="1" applyBorder="1">
      <alignment vertical="center"/>
    </xf>
    <xf numFmtId="3" fontId="6" fillId="0" borderId="36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41" fontId="12" fillId="0" borderId="0" xfId="0" applyNumberFormat="1" applyFont="1">
      <alignment vertical="center"/>
    </xf>
    <xf numFmtId="41" fontId="5" fillId="0" borderId="0" xfId="0" applyNumberFormat="1" applyFont="1">
      <alignment vertical="center"/>
    </xf>
    <xf numFmtId="0" fontId="14" fillId="0" borderId="0" xfId="0" applyFont="1" applyAlignment="1">
      <alignment horizontal="center" vertical="center"/>
    </xf>
    <xf numFmtId="41" fontId="14" fillId="0" borderId="0" xfId="0" applyNumberFormat="1" applyFont="1">
      <alignment vertical="center"/>
    </xf>
    <xf numFmtId="41" fontId="15" fillId="0" borderId="0" xfId="0" applyNumberFormat="1" applyFont="1">
      <alignment vertical="center"/>
    </xf>
    <xf numFmtId="0" fontId="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0" fontId="18" fillId="0" borderId="0" xfId="0" applyFont="1">
      <alignment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3" fontId="7" fillId="0" borderId="40" xfId="0" applyNumberFormat="1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3" fontId="6" fillId="0" borderId="9" xfId="0" applyNumberFormat="1" applyFont="1" applyBorder="1">
      <alignment vertical="center"/>
    </xf>
    <xf numFmtId="3" fontId="6" fillId="0" borderId="42" xfId="0" applyNumberFormat="1" applyFont="1" applyBorder="1" applyAlignment="1">
      <alignment horizontal="right" vertical="center"/>
    </xf>
    <xf numFmtId="3" fontId="6" fillId="0" borderId="21" xfId="0" applyNumberFormat="1" applyFont="1" applyBorder="1" applyAlignment="1">
      <alignment horizontal="center" vertical="center"/>
    </xf>
    <xf numFmtId="3" fontId="6" fillId="0" borderId="43" xfId="0" applyNumberFormat="1" applyFont="1" applyBorder="1" applyAlignment="1">
      <alignment horizontal="center" vertical="center"/>
    </xf>
    <xf numFmtId="3" fontId="6" fillId="0" borderId="32" xfId="0" applyNumberFormat="1" applyFont="1" applyBorder="1" applyAlignment="1">
      <alignment horizontal="center" vertical="center"/>
    </xf>
    <xf numFmtId="3" fontId="6" fillId="0" borderId="44" xfId="0" applyNumberFormat="1" applyFont="1" applyBorder="1" applyAlignment="1">
      <alignment horizontal="right" vertical="center"/>
    </xf>
    <xf numFmtId="3" fontId="7" fillId="0" borderId="40" xfId="0" applyNumberFormat="1" applyFont="1" applyBorder="1">
      <alignment vertical="center"/>
    </xf>
    <xf numFmtId="3" fontId="7" fillId="0" borderId="41" xfId="0" applyNumberFormat="1" applyFont="1" applyBorder="1">
      <alignment vertical="center"/>
    </xf>
    <xf numFmtId="0" fontId="13" fillId="0" borderId="0" xfId="0" applyFont="1" applyAlignment="1">
      <alignment horizontal="right" vertical="center"/>
    </xf>
    <xf numFmtId="0" fontId="7" fillId="0" borderId="49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3" fontId="6" fillId="0" borderId="16" xfId="0" applyNumberFormat="1" applyFont="1" applyBorder="1" applyAlignment="1">
      <alignment horizontal="right" vertical="center"/>
    </xf>
    <xf numFmtId="3" fontId="6" fillId="0" borderId="33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right" vertical="center"/>
    </xf>
    <xf numFmtId="10" fontId="6" fillId="0" borderId="15" xfId="0" applyNumberFormat="1" applyFont="1" applyBorder="1" applyAlignment="1">
      <alignment horizontal="right" vertical="center"/>
    </xf>
    <xf numFmtId="10" fontId="6" fillId="0" borderId="14" xfId="0" applyNumberFormat="1" applyFont="1" applyBorder="1" applyAlignment="1">
      <alignment horizontal="right" vertical="center"/>
    </xf>
    <xf numFmtId="10" fontId="6" fillId="0" borderId="8" xfId="0" applyNumberFormat="1" applyFont="1" applyBorder="1" applyAlignment="1">
      <alignment horizontal="right" vertical="center"/>
    </xf>
    <xf numFmtId="10" fontId="6" fillId="0" borderId="23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6" fillId="0" borderId="12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3" fontId="7" fillId="0" borderId="49" xfId="0" applyNumberFormat="1" applyFont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center" vertical="center" wrapText="1" shrinkToFit="1"/>
    </xf>
    <xf numFmtId="3" fontId="6" fillId="0" borderId="35" xfId="0" applyNumberFormat="1" applyFont="1" applyBorder="1" applyAlignment="1">
      <alignment horizontal="right" vertical="center"/>
    </xf>
    <xf numFmtId="0" fontId="22" fillId="0" borderId="0" xfId="0" applyFont="1" applyAlignment="1">
      <alignment horizontal="center" vertical="top" wrapText="1"/>
    </xf>
    <xf numFmtId="0" fontId="6" fillId="0" borderId="4" xfId="0" applyFont="1" applyBorder="1">
      <alignment vertical="center"/>
    </xf>
    <xf numFmtId="0" fontId="7" fillId="0" borderId="9" xfId="0" applyFont="1" applyBorder="1">
      <alignment vertical="center"/>
    </xf>
    <xf numFmtId="0" fontId="6" fillId="0" borderId="34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4" xfId="0" applyFont="1" applyBorder="1">
      <alignment vertical="center"/>
    </xf>
    <xf numFmtId="3" fontId="6" fillId="0" borderId="5" xfId="0" applyNumberFormat="1" applyFont="1" applyBorder="1">
      <alignment vertical="center"/>
    </xf>
    <xf numFmtId="0" fontId="6" fillId="0" borderId="21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6" xfId="0" applyFont="1" applyBorder="1">
      <alignment vertical="center"/>
    </xf>
    <xf numFmtId="0" fontId="6" fillId="0" borderId="45" xfId="0" applyFont="1" applyBorder="1">
      <alignment vertical="center"/>
    </xf>
    <xf numFmtId="0" fontId="6" fillId="0" borderId="52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51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3" fontId="6" fillId="0" borderId="60" xfId="0" applyNumberFormat="1" applyFont="1" applyBorder="1" applyAlignment="1">
      <alignment horizontal="center" vertical="center"/>
    </xf>
    <xf numFmtId="3" fontId="6" fillId="0" borderId="18" xfId="0" quotePrefix="1" applyNumberFormat="1" applyFont="1" applyBorder="1" applyAlignment="1">
      <alignment horizontal="right" vertical="center"/>
    </xf>
    <xf numFmtId="3" fontId="6" fillId="0" borderId="42" xfId="0" quotePrefix="1" applyNumberFormat="1" applyFont="1" applyBorder="1" applyAlignment="1">
      <alignment horizontal="right" vertical="center"/>
    </xf>
    <xf numFmtId="3" fontId="6" fillId="0" borderId="44" xfId="0" applyNumberFormat="1" applyFont="1" applyBorder="1">
      <alignment vertical="center"/>
    </xf>
    <xf numFmtId="3" fontId="23" fillId="0" borderId="61" xfId="0" applyNumberFormat="1" applyFont="1" applyBorder="1">
      <alignment vertical="center"/>
    </xf>
    <xf numFmtId="3" fontId="6" fillId="0" borderId="42" xfId="0" applyNumberFormat="1" applyFont="1" applyBorder="1">
      <alignment vertical="center"/>
    </xf>
    <xf numFmtId="0" fontId="23" fillId="0" borderId="10" xfId="0" applyFont="1" applyBorder="1">
      <alignment vertical="center"/>
    </xf>
    <xf numFmtId="0" fontId="23" fillId="0" borderId="5" xfId="0" applyFont="1" applyBorder="1">
      <alignment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10" fontId="7" fillId="0" borderId="28" xfId="0" applyNumberFormat="1" applyFont="1" applyBorder="1" applyAlignment="1">
      <alignment horizontal="right" vertical="center"/>
    </xf>
    <xf numFmtId="3" fontId="6" fillId="0" borderId="53" xfId="0" applyNumberFormat="1" applyFont="1" applyBorder="1" applyAlignment="1">
      <alignment horizontal="center" vertical="center" wrapText="1"/>
    </xf>
    <xf numFmtId="3" fontId="6" fillId="0" borderId="53" xfId="0" applyNumberFormat="1" applyFont="1" applyBorder="1" applyAlignment="1">
      <alignment horizontal="right" vertical="center" wrapText="1"/>
    </xf>
    <xf numFmtId="0" fontId="6" fillId="0" borderId="8" xfId="0" applyFont="1" applyBorder="1">
      <alignment vertical="center"/>
    </xf>
    <xf numFmtId="3" fontId="6" fillId="0" borderId="15" xfId="0" applyNumberFormat="1" applyFont="1" applyBorder="1" applyAlignment="1">
      <alignment horizontal="right" vertical="center" wrapText="1"/>
    </xf>
    <xf numFmtId="3" fontId="6" fillId="0" borderId="2" xfId="0" applyNumberFormat="1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3" fontId="6" fillId="0" borderId="61" xfId="0" quotePrefix="1" applyNumberFormat="1" applyFont="1" applyBorder="1" applyAlignment="1">
      <alignment horizontal="right" vertical="center"/>
    </xf>
    <xf numFmtId="3" fontId="6" fillId="0" borderId="28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3" fontId="7" fillId="0" borderId="59" xfId="0" applyNumberFormat="1" applyFont="1" applyBorder="1" applyAlignment="1">
      <alignment horizontal="center" vertical="center"/>
    </xf>
    <xf numFmtId="3" fontId="7" fillId="0" borderId="39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6" fillId="0" borderId="5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53" xfId="0" applyNumberFormat="1" applyFont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3" fontId="6" fillId="0" borderId="27" xfId="0" applyNumberFormat="1" applyFont="1" applyBorder="1" applyAlignment="1">
      <alignment horizontal="center" vertical="center"/>
    </xf>
    <xf numFmtId="3" fontId="6" fillId="0" borderId="29" xfId="0" applyNumberFormat="1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10" fontId="6" fillId="0" borderId="17" xfId="0" applyNumberFormat="1" applyFont="1" applyBorder="1" applyAlignment="1">
      <alignment horizontal="center" vertical="center"/>
    </xf>
    <xf numFmtId="10" fontId="6" fillId="0" borderId="35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3" fontId="6" fillId="0" borderId="34" xfId="0" applyNumberFormat="1" applyFont="1" applyBorder="1" applyAlignment="1">
      <alignment horizontal="center" vertical="center"/>
    </xf>
    <xf numFmtId="3" fontId="6" fillId="0" borderId="35" xfId="0" applyNumberFormat="1" applyFont="1" applyBorder="1" applyAlignment="1">
      <alignment horizontal="center" vertical="center"/>
    </xf>
    <xf numFmtId="3" fontId="6" fillId="0" borderId="36" xfId="0" applyNumberFormat="1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 wrapText="1"/>
    </xf>
    <xf numFmtId="3" fontId="6" fillId="0" borderId="17" xfId="0" applyNumberFormat="1" applyFont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6" fillId="0" borderId="6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</cellXfs>
  <cellStyles count="5">
    <cellStyle name="쉼표 [0] 2" xfId="1" xr:uid="{00000000-0005-0000-0000-000000000000}"/>
    <cellStyle name="표준" xfId="0" builtinId="0"/>
    <cellStyle name="표준 2" xfId="2" xr:uid="{00000000-0005-0000-0000-000002000000}"/>
    <cellStyle name="표준 3" xfId="3" xr:uid="{00000000-0005-0000-0000-000003000000}"/>
    <cellStyle name="표준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view="pageBreakPreview" zoomScale="80" zoomScaleNormal="100" zoomScaleSheetLayoutView="80" workbookViewId="0">
      <selection activeCell="G5" sqref="G5"/>
    </sheetView>
  </sheetViews>
  <sheetFormatPr defaultRowHeight="13.5" x14ac:dyDescent="0.1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1" spans="1:1" x14ac:dyDescent="0.15">
      <c r="A1" s="1"/>
    </row>
    <row r="2" spans="1:1" ht="67.5" customHeight="1" x14ac:dyDescent="0.15">
      <c r="A2" s="57"/>
    </row>
    <row r="3" spans="1:1" ht="57.75" customHeight="1" x14ac:dyDescent="0.4">
      <c r="A3" s="79" t="s">
        <v>64</v>
      </c>
    </row>
    <row r="4" spans="1:1" ht="79.5" customHeight="1" x14ac:dyDescent="0.15">
      <c r="A4" s="100" t="s">
        <v>72</v>
      </c>
    </row>
    <row r="5" spans="1:1" ht="138" customHeight="1" x14ac:dyDescent="0.15">
      <c r="A5" s="57"/>
    </row>
    <row r="6" spans="1:1" x14ac:dyDescent="0.15">
      <c r="A6" s="57"/>
    </row>
    <row r="7" spans="1:1" ht="45.75" customHeight="1" x14ac:dyDescent="0.3">
      <c r="A7" s="58" t="s">
        <v>66</v>
      </c>
    </row>
    <row r="8" spans="1:1" ht="155.25" customHeight="1" x14ac:dyDescent="0.3">
      <c r="A8" s="59"/>
    </row>
    <row r="9" spans="1:1" ht="40.5" customHeight="1" x14ac:dyDescent="0.15">
      <c r="A9" s="60" t="s">
        <v>6</v>
      </c>
    </row>
    <row r="10" spans="1:1" ht="27" customHeight="1" x14ac:dyDescent="0.15">
      <c r="A10" s="61" t="s">
        <v>7</v>
      </c>
    </row>
    <row r="11" spans="1:1" ht="25.5" x14ac:dyDescent="0.15">
      <c r="A11" s="62"/>
    </row>
    <row r="12" spans="1:1" x14ac:dyDescent="0.15">
      <c r="A12" s="1"/>
    </row>
    <row r="13" spans="1:1" x14ac:dyDescent="0.15">
      <c r="A13" s="1"/>
    </row>
    <row r="14" spans="1:1" x14ac:dyDescent="0.15">
      <c r="A14" s="1"/>
    </row>
    <row r="15" spans="1:1" x14ac:dyDescent="0.15">
      <c r="A15" s="47"/>
    </row>
  </sheetData>
  <phoneticPr fontId="3" type="noConversion"/>
  <printOptions horizontalCentered="1" verticalCentered="1"/>
  <pageMargins left="0.39370078740157483" right="0.39370078740157483" top="0.78740157480314965" bottom="0.59055118110236227" header="0" footer="0"/>
  <pageSetup paperSize="9" firstPageNumber="17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3"/>
  <sheetViews>
    <sheetView view="pageBreakPreview" zoomScaleNormal="100" zoomScaleSheetLayoutView="100" workbookViewId="0">
      <selection activeCell="H14" sqref="H14"/>
    </sheetView>
  </sheetViews>
  <sheetFormatPr defaultRowHeight="13.5" x14ac:dyDescent="0.15"/>
  <cols>
    <col min="1" max="5" width="15.77734375" style="49" customWidth="1"/>
    <col min="6" max="10" width="13.77734375" style="49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138" t="s">
        <v>74</v>
      </c>
      <c r="B1" s="138"/>
      <c r="C1" s="138"/>
      <c r="D1" s="138"/>
      <c r="E1" s="138"/>
      <c r="F1" s="48"/>
      <c r="G1" s="48"/>
      <c r="H1" s="48"/>
      <c r="I1" s="48"/>
      <c r="J1" s="48"/>
    </row>
    <row r="2" spans="1:10" ht="17.25" customHeight="1" x14ac:dyDescent="0.15">
      <c r="A2" s="48"/>
      <c r="B2" s="48"/>
      <c r="C2" s="48"/>
      <c r="D2" s="48"/>
      <c r="E2" s="77" t="s">
        <v>16</v>
      </c>
      <c r="F2" s="48"/>
      <c r="G2" s="48"/>
      <c r="H2" s="48"/>
      <c r="I2" s="48"/>
      <c r="J2" s="48"/>
    </row>
    <row r="3" spans="1:10" ht="21.95" customHeight="1" x14ac:dyDescent="0.15">
      <c r="A3" s="139" t="s">
        <v>8</v>
      </c>
      <c r="B3" s="140"/>
      <c r="C3" s="140"/>
      <c r="D3" s="140"/>
      <c r="E3" s="141"/>
    </row>
    <row r="4" spans="1:10" ht="28.5" customHeight="1" thickBot="1" x14ac:dyDescent="0.2">
      <c r="A4" s="63" t="s">
        <v>9</v>
      </c>
      <c r="B4" s="78" t="s">
        <v>10</v>
      </c>
      <c r="C4" s="97" t="s">
        <v>71</v>
      </c>
      <c r="D4" s="98" t="s">
        <v>73</v>
      </c>
      <c r="E4" s="64" t="s">
        <v>11</v>
      </c>
    </row>
    <row r="5" spans="1:10" s="50" customFormat="1" ht="21" customHeight="1" thickTop="1" x14ac:dyDescent="0.15">
      <c r="A5" s="142" t="s">
        <v>12</v>
      </c>
      <c r="B5" s="143"/>
      <c r="C5" s="65">
        <f>C6+C7+C8+C9+C10+C11</f>
        <v>388515730</v>
      </c>
      <c r="D5" s="65">
        <f>D6+D7+D8+D9+D10+D11</f>
        <v>385958000</v>
      </c>
      <c r="E5" s="66">
        <f>D5-C5</f>
        <v>-2557730</v>
      </c>
    </row>
    <row r="6" spans="1:10" ht="21" customHeight="1" x14ac:dyDescent="0.15">
      <c r="A6" s="144" t="s">
        <v>25</v>
      </c>
      <c r="B6" s="68" t="s">
        <v>26</v>
      </c>
      <c r="C6" s="69">
        <v>0</v>
      </c>
      <c r="D6" s="69">
        <v>0</v>
      </c>
      <c r="E6" s="70">
        <f>D6-C6</f>
        <v>0</v>
      </c>
    </row>
    <row r="7" spans="1:10" ht="21" customHeight="1" x14ac:dyDescent="0.15">
      <c r="A7" s="145"/>
      <c r="B7" s="68" t="s">
        <v>27</v>
      </c>
      <c r="C7" s="69">
        <v>0</v>
      </c>
      <c r="D7" s="69">
        <v>0</v>
      </c>
      <c r="E7" s="70">
        <f t="shared" ref="E7:E10" si="0">D7-C7</f>
        <v>0</v>
      </c>
    </row>
    <row r="8" spans="1:10" ht="21" customHeight="1" x14ac:dyDescent="0.15">
      <c r="A8" s="146"/>
      <c r="B8" s="68" t="s">
        <v>28</v>
      </c>
      <c r="C8" s="69">
        <v>0</v>
      </c>
      <c r="D8" s="69">
        <v>0</v>
      </c>
      <c r="E8" s="70">
        <f t="shared" si="0"/>
        <v>0</v>
      </c>
    </row>
    <row r="9" spans="1:10" ht="21" customHeight="1" x14ac:dyDescent="0.15">
      <c r="A9" s="67" t="s">
        <v>29</v>
      </c>
      <c r="B9" s="68" t="s">
        <v>29</v>
      </c>
      <c r="C9" s="69">
        <f>'예산내역(세입)'!D11</f>
        <v>0</v>
      </c>
      <c r="D9" s="69">
        <v>0</v>
      </c>
      <c r="E9" s="70">
        <f t="shared" si="0"/>
        <v>0</v>
      </c>
    </row>
    <row r="10" spans="1:10" ht="21" customHeight="1" x14ac:dyDescent="0.15">
      <c r="A10" s="67" t="s">
        <v>30</v>
      </c>
      <c r="B10" s="68" t="s">
        <v>30</v>
      </c>
      <c r="C10" s="69">
        <f>'예산내역(세입)'!D14</f>
        <v>383515720</v>
      </c>
      <c r="D10" s="69">
        <f>'예산내역(세입)'!E14</f>
        <v>383515725</v>
      </c>
      <c r="E10" s="70">
        <f t="shared" si="0"/>
        <v>5</v>
      </c>
    </row>
    <row r="11" spans="1:10" ht="21" customHeight="1" x14ac:dyDescent="0.15">
      <c r="A11" s="72" t="s">
        <v>31</v>
      </c>
      <c r="B11" s="73" t="s">
        <v>31</v>
      </c>
      <c r="C11" s="39">
        <f>'예산내역(세입)'!D17</f>
        <v>5000010</v>
      </c>
      <c r="D11" s="39">
        <f>'예산내역(세입)'!E17</f>
        <v>2442275</v>
      </c>
      <c r="E11" s="74">
        <f>D11-C11</f>
        <v>-2557735</v>
      </c>
    </row>
    <row r="12" spans="1:10" ht="21" customHeight="1" x14ac:dyDescent="0.15">
      <c r="A12" s="24"/>
      <c r="B12" s="24"/>
      <c r="C12" s="4"/>
      <c r="D12" s="5"/>
      <c r="E12" s="4"/>
    </row>
    <row r="13" spans="1:10" s="49" customFormat="1" ht="21" customHeight="1" x14ac:dyDescent="0.15">
      <c r="A13" s="139" t="s">
        <v>23</v>
      </c>
      <c r="B13" s="140"/>
      <c r="C13" s="140"/>
      <c r="D13" s="140"/>
      <c r="E13" s="141"/>
    </row>
    <row r="14" spans="1:10" s="49" customFormat="1" ht="30" customHeight="1" thickBot="1" x14ac:dyDescent="0.2">
      <c r="A14" s="63" t="s">
        <v>0</v>
      </c>
      <c r="B14" s="78" t="s">
        <v>1</v>
      </c>
      <c r="C14" s="97" t="s">
        <v>71</v>
      </c>
      <c r="D14" s="98" t="s">
        <v>73</v>
      </c>
      <c r="E14" s="64" t="s">
        <v>11</v>
      </c>
    </row>
    <row r="15" spans="1:10" s="49" customFormat="1" ht="21" customHeight="1" thickTop="1" x14ac:dyDescent="0.15">
      <c r="A15" s="142" t="s">
        <v>13</v>
      </c>
      <c r="B15" s="143"/>
      <c r="C15" s="75">
        <f>C16+C17+C19+C20</f>
        <v>388515730</v>
      </c>
      <c r="D15" s="75">
        <f>D16+D17+D19+D20</f>
        <v>385958000</v>
      </c>
      <c r="E15" s="76">
        <f>D15-C15</f>
        <v>-2557730</v>
      </c>
    </row>
    <row r="16" spans="1:10" s="49" customFormat="1" ht="21" customHeight="1" x14ac:dyDescent="0.15">
      <c r="A16" s="88" t="s">
        <v>32</v>
      </c>
      <c r="B16" s="71" t="s">
        <v>35</v>
      </c>
      <c r="C16" s="9">
        <v>0</v>
      </c>
      <c r="D16" s="9">
        <v>0</v>
      </c>
      <c r="E16" s="124">
        <f t="shared" ref="E16" si="1">D16-C16</f>
        <v>0</v>
      </c>
    </row>
    <row r="17" spans="1:5" s="49" customFormat="1" ht="21" customHeight="1" x14ac:dyDescent="0.15">
      <c r="A17" s="67" t="s">
        <v>33</v>
      </c>
      <c r="B17" s="68" t="s">
        <v>36</v>
      </c>
      <c r="C17" s="9">
        <v>0</v>
      </c>
      <c r="D17" s="9">
        <v>11807100</v>
      </c>
      <c r="E17" s="124">
        <f>D17-C17</f>
        <v>11807100</v>
      </c>
    </row>
    <row r="18" spans="1:5" s="49" customFormat="1" ht="21" customHeight="1" x14ac:dyDescent="0.15">
      <c r="A18" s="67" t="s">
        <v>55</v>
      </c>
      <c r="B18" s="68" t="s">
        <v>55</v>
      </c>
      <c r="C18" s="9">
        <v>0</v>
      </c>
      <c r="D18" s="9">
        <v>0</v>
      </c>
      <c r="E18" s="124">
        <v>0</v>
      </c>
    </row>
    <row r="19" spans="1:5" s="49" customFormat="1" ht="21" customHeight="1" x14ac:dyDescent="0.15">
      <c r="A19" s="67" t="s">
        <v>68</v>
      </c>
      <c r="B19" s="68" t="s">
        <v>68</v>
      </c>
      <c r="C19" s="9">
        <v>0</v>
      </c>
      <c r="D19" s="9">
        <v>11453200</v>
      </c>
      <c r="E19" s="124">
        <f>D19-C19</f>
        <v>11453200</v>
      </c>
    </row>
    <row r="20" spans="1:5" s="49" customFormat="1" ht="21" customHeight="1" x14ac:dyDescent="0.15">
      <c r="A20" s="72" t="s">
        <v>34</v>
      </c>
      <c r="B20" s="73" t="s">
        <v>37</v>
      </c>
      <c r="C20" s="39">
        <f>'예산내역(세출)'!D24</f>
        <v>388515730</v>
      </c>
      <c r="D20" s="39">
        <f>'예산내역(세출)'!E24</f>
        <v>362697700</v>
      </c>
      <c r="E20" s="122">
        <f>D20-C20</f>
        <v>-25818030</v>
      </c>
    </row>
    <row r="21" spans="1:5" s="49" customFormat="1" ht="21.95" customHeight="1" x14ac:dyDescent="0.15">
      <c r="A21" s="51"/>
      <c r="B21" s="51"/>
      <c r="C21" s="52"/>
      <c r="D21" s="52"/>
      <c r="E21" s="53"/>
    </row>
    <row r="22" spans="1:5" s="49" customFormat="1" ht="12" x14ac:dyDescent="0.15">
      <c r="B22" s="54"/>
      <c r="C22" s="54"/>
      <c r="D22" s="54"/>
    </row>
    <row r="23" spans="1:5" s="49" customFormat="1" ht="24.75" customHeight="1" x14ac:dyDescent="0.15">
      <c r="B23" s="55"/>
      <c r="C23" s="55"/>
      <c r="D23" s="56"/>
    </row>
  </sheetData>
  <mergeCells count="6">
    <mergeCell ref="A1:E1"/>
    <mergeCell ref="A3:E3"/>
    <mergeCell ref="A13:E13"/>
    <mergeCell ref="A5:B5"/>
    <mergeCell ref="A15:B15"/>
    <mergeCell ref="A6:A8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orientation="portrait" useFirstPageNumber="1" r:id="rId1"/>
  <headerFooter alignWithMargins="0">
    <oddFooter>&amp;R무량수전노인전문요양원(2022.09.05)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9"/>
  <sheetViews>
    <sheetView tabSelected="1" view="pageBreakPreview" zoomScaleNormal="100" zoomScaleSheetLayoutView="100" workbookViewId="0">
      <pane ySplit="5" topLeftCell="A6" activePane="bottomLeft" state="frozen"/>
      <selection pane="bottomLeft" activeCell="W13" sqref="W13"/>
    </sheetView>
  </sheetViews>
  <sheetFormatPr defaultRowHeight="13.5" x14ac:dyDescent="0.15"/>
  <cols>
    <col min="1" max="1" width="3.21875" style="1" customWidth="1"/>
    <col min="2" max="2" width="3.5546875" style="1" customWidth="1"/>
    <col min="3" max="3" width="20.21875" style="45" bestFit="1" customWidth="1"/>
    <col min="4" max="5" width="11.88671875" style="1" customWidth="1"/>
    <col min="6" max="6" width="12.6640625" style="1" customWidth="1"/>
    <col min="7" max="7" width="8.77734375" style="1" customWidth="1"/>
    <col min="8" max="8" width="23.44140625" style="1" customWidth="1"/>
    <col min="9" max="9" width="11" style="1" customWidth="1"/>
    <col min="10" max="10" width="2" style="1" customWidth="1"/>
    <col min="11" max="11" width="1.88671875" style="1" customWidth="1"/>
    <col min="12" max="12" width="5.109375" style="46" customWidth="1"/>
    <col min="13" max="13" width="1.88671875" style="1" customWidth="1"/>
    <col min="14" max="14" width="3" style="46" customWidth="1"/>
    <col min="15" max="15" width="4" style="46" customWidth="1"/>
    <col min="16" max="16" width="2.109375" style="46" customWidth="1"/>
    <col min="17" max="17" width="2.21875" style="46" customWidth="1"/>
    <col min="18" max="18" width="3.5546875" style="46" customWidth="1"/>
    <col min="19" max="19" width="1.44140625" style="1" customWidth="1"/>
    <col min="20" max="20" width="10.33203125" style="1" customWidth="1"/>
    <col min="21" max="21" width="8.88671875" style="1"/>
    <col min="22" max="22" width="9.5546875" style="1" bestFit="1" customWidth="1"/>
    <col min="23" max="16384" width="8.88671875" style="1"/>
  </cols>
  <sheetData>
    <row r="1" spans="1:20" ht="46.5" customHeight="1" x14ac:dyDescent="0.15">
      <c r="A1" s="149" t="s">
        <v>75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</row>
    <row r="2" spans="1:20" s="2" customFormat="1" ht="24" customHeight="1" x14ac:dyDescent="0.15">
      <c r="A2" s="29" t="s">
        <v>4</v>
      </c>
      <c r="C2" s="3"/>
      <c r="D2" s="4"/>
      <c r="E2" s="5"/>
      <c r="F2" s="4"/>
      <c r="G2" s="4"/>
      <c r="I2" s="5"/>
      <c r="L2" s="6"/>
      <c r="N2" s="6"/>
      <c r="O2" s="6"/>
      <c r="P2" s="6"/>
      <c r="Q2" s="6"/>
      <c r="R2" s="6"/>
      <c r="T2" s="4" t="s">
        <v>5</v>
      </c>
    </row>
    <row r="3" spans="1:20" s="2" customFormat="1" ht="20.100000000000001" customHeight="1" x14ac:dyDescent="0.15">
      <c r="A3" s="163" t="s">
        <v>0</v>
      </c>
      <c r="B3" s="156" t="s">
        <v>1</v>
      </c>
      <c r="C3" s="165" t="s">
        <v>2</v>
      </c>
      <c r="D3" s="153" t="s">
        <v>71</v>
      </c>
      <c r="E3" s="153" t="s">
        <v>73</v>
      </c>
      <c r="F3" s="161" t="s">
        <v>15</v>
      </c>
      <c r="G3" s="162"/>
      <c r="H3" s="155" t="s">
        <v>3</v>
      </c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7"/>
    </row>
    <row r="4" spans="1:20" s="2" customFormat="1" ht="20.100000000000001" customHeight="1" x14ac:dyDescent="0.15">
      <c r="A4" s="164"/>
      <c r="B4" s="159"/>
      <c r="C4" s="166"/>
      <c r="D4" s="154"/>
      <c r="E4" s="154"/>
      <c r="F4" s="81" t="s">
        <v>17</v>
      </c>
      <c r="G4" s="73" t="s">
        <v>18</v>
      </c>
      <c r="H4" s="158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60"/>
    </row>
    <row r="5" spans="1:20" s="2" customFormat="1" ht="20.100000000000001" customHeight="1" x14ac:dyDescent="0.15">
      <c r="A5" s="150" t="s">
        <v>14</v>
      </c>
      <c r="B5" s="151"/>
      <c r="C5" s="152"/>
      <c r="D5" s="127">
        <f>D6+D11+D14+D17</f>
        <v>388515730</v>
      </c>
      <c r="E5" s="127">
        <f>E6+E11+E14+E17</f>
        <v>385958000</v>
      </c>
      <c r="F5" s="128">
        <f>E5-D5</f>
        <v>-2557730</v>
      </c>
      <c r="G5" s="129">
        <f>F5/D5</f>
        <v>-6.583337050471547E-3</v>
      </c>
      <c r="H5" s="94"/>
      <c r="I5" s="30"/>
      <c r="J5" s="31"/>
      <c r="K5" s="31"/>
      <c r="L5" s="93"/>
      <c r="M5" s="31"/>
      <c r="N5" s="93"/>
      <c r="O5" s="93"/>
      <c r="P5" s="93"/>
      <c r="Q5" s="93"/>
      <c r="R5" s="93"/>
      <c r="S5" s="31"/>
      <c r="T5" s="32"/>
    </row>
    <row r="6" spans="1:20" s="2" customFormat="1" ht="20.100000000000001" customHeight="1" x14ac:dyDescent="0.15">
      <c r="A6" s="148" t="s">
        <v>25</v>
      </c>
      <c r="B6" s="147"/>
      <c r="C6" s="147"/>
      <c r="D6" s="8">
        <f>D7</f>
        <v>0</v>
      </c>
      <c r="E6" s="9">
        <f>E7</f>
        <v>0</v>
      </c>
      <c r="F6" s="33">
        <f>E6-D6</f>
        <v>0</v>
      </c>
      <c r="G6" s="82">
        <v>0</v>
      </c>
      <c r="H6" s="10"/>
      <c r="I6" s="11"/>
      <c r="J6" s="12"/>
      <c r="K6" s="12"/>
      <c r="L6" s="13"/>
      <c r="M6" s="12"/>
      <c r="N6" s="13"/>
      <c r="O6" s="13"/>
      <c r="P6" s="13"/>
      <c r="Q6" s="13"/>
      <c r="R6" s="13"/>
      <c r="S6" s="12"/>
      <c r="T6" s="14"/>
    </row>
    <row r="7" spans="1:20" s="2" customFormat="1" ht="20.100000000000001" customHeight="1" x14ac:dyDescent="0.15">
      <c r="A7" s="15"/>
      <c r="B7" s="147" t="s">
        <v>38</v>
      </c>
      <c r="C7" s="147"/>
      <c r="D7" s="8">
        <f>D8</f>
        <v>0</v>
      </c>
      <c r="E7" s="9">
        <f>E8</f>
        <v>0</v>
      </c>
      <c r="F7" s="33">
        <f>E7-D7</f>
        <v>0</v>
      </c>
      <c r="G7" s="82">
        <v>0</v>
      </c>
      <c r="H7" s="10"/>
      <c r="I7" s="11"/>
      <c r="J7" s="12"/>
      <c r="K7" s="12"/>
      <c r="L7" s="13"/>
      <c r="M7" s="12"/>
      <c r="N7" s="13"/>
      <c r="O7" s="13"/>
      <c r="P7" s="13"/>
      <c r="Q7" s="13"/>
      <c r="R7" s="13"/>
      <c r="S7" s="12"/>
      <c r="T7" s="14"/>
    </row>
    <row r="8" spans="1:20" s="2" customFormat="1" ht="20.100000000000001" customHeight="1" x14ac:dyDescent="0.15">
      <c r="A8" s="28"/>
      <c r="B8" s="115"/>
      <c r="C8" s="92" t="s">
        <v>39</v>
      </c>
      <c r="D8" s="16">
        <v>0</v>
      </c>
      <c r="E8" s="17">
        <v>0</v>
      </c>
      <c r="F8" s="16">
        <f>E8-D8</f>
        <v>0</v>
      </c>
      <c r="G8" s="83">
        <v>0</v>
      </c>
      <c r="H8" s="104"/>
      <c r="I8" s="18"/>
      <c r="J8" s="19"/>
      <c r="K8" s="19"/>
      <c r="L8" s="20"/>
      <c r="M8" s="19"/>
      <c r="N8" s="20"/>
      <c r="O8" s="20"/>
      <c r="P8" s="20"/>
      <c r="Q8" s="20"/>
      <c r="R8" s="20"/>
      <c r="S8" s="21"/>
      <c r="T8" s="25"/>
    </row>
    <row r="9" spans="1:20" s="2" customFormat="1" ht="20.100000000000001" customHeight="1" x14ac:dyDescent="0.15">
      <c r="A9" s="28"/>
      <c r="B9" s="116"/>
      <c r="C9" s="91" t="s">
        <v>40</v>
      </c>
      <c r="D9" s="8">
        <v>0</v>
      </c>
      <c r="E9" s="9">
        <v>0</v>
      </c>
      <c r="F9" s="8"/>
      <c r="G9" s="85"/>
      <c r="H9" s="102"/>
      <c r="I9" s="11"/>
      <c r="J9" s="12"/>
      <c r="K9" s="12"/>
      <c r="L9" s="13"/>
      <c r="M9" s="12"/>
      <c r="N9" s="13"/>
      <c r="O9" s="13"/>
      <c r="P9" s="13"/>
      <c r="Q9" s="13"/>
      <c r="R9" s="13"/>
      <c r="S9" s="26"/>
      <c r="T9" s="14"/>
    </row>
    <row r="10" spans="1:20" s="2" customFormat="1" ht="20.100000000000001" customHeight="1" x14ac:dyDescent="0.15">
      <c r="A10" s="28"/>
      <c r="B10" s="96"/>
      <c r="C10" s="90" t="s">
        <v>41</v>
      </c>
      <c r="D10" s="22">
        <v>0</v>
      </c>
      <c r="E10" s="23">
        <v>0</v>
      </c>
      <c r="F10" s="7"/>
      <c r="G10" s="84"/>
      <c r="H10" s="105"/>
      <c r="I10" s="106"/>
      <c r="J10" s="34"/>
      <c r="K10" s="34"/>
      <c r="L10" s="94"/>
      <c r="M10" s="34"/>
      <c r="N10" s="94"/>
      <c r="O10" s="94"/>
      <c r="P10" s="94"/>
      <c r="Q10" s="94"/>
      <c r="R10" s="94"/>
      <c r="S10" s="36"/>
      <c r="T10" s="35"/>
    </row>
    <row r="11" spans="1:20" s="2" customFormat="1" ht="20.100000000000001" customHeight="1" x14ac:dyDescent="0.15">
      <c r="A11" s="148" t="s">
        <v>42</v>
      </c>
      <c r="B11" s="147"/>
      <c r="C11" s="147"/>
      <c r="D11" s="8">
        <f>D12</f>
        <v>0</v>
      </c>
      <c r="E11" s="9">
        <f>E12</f>
        <v>0</v>
      </c>
      <c r="F11" s="80">
        <f t="shared" ref="F11" si="0">E11-D11</f>
        <v>0</v>
      </c>
      <c r="G11" s="85">
        <v>0</v>
      </c>
      <c r="H11" s="10"/>
      <c r="I11" s="11"/>
      <c r="J11" s="12"/>
      <c r="K11" s="12"/>
      <c r="L11" s="13"/>
      <c r="M11" s="12"/>
      <c r="N11" s="13"/>
      <c r="O11" s="13"/>
      <c r="P11" s="13"/>
      <c r="Q11" s="13"/>
      <c r="R11" s="13"/>
      <c r="S11" s="26"/>
      <c r="T11" s="14"/>
    </row>
    <row r="12" spans="1:20" s="2" customFormat="1" ht="20.100000000000001" customHeight="1" x14ac:dyDescent="0.15">
      <c r="A12" s="15"/>
      <c r="B12" s="147" t="s">
        <v>42</v>
      </c>
      <c r="C12" s="147"/>
      <c r="D12" s="8">
        <f>D13</f>
        <v>0</v>
      </c>
      <c r="E12" s="9">
        <f>E13</f>
        <v>0</v>
      </c>
      <c r="F12" s="95">
        <f t="shared" ref="F12:F16" si="1">E12-D12</f>
        <v>0</v>
      </c>
      <c r="G12" s="85">
        <v>0</v>
      </c>
      <c r="H12" s="10"/>
      <c r="I12" s="11"/>
      <c r="J12" s="12"/>
      <c r="K12" s="12"/>
      <c r="L12" s="13"/>
      <c r="M12" s="12"/>
      <c r="N12" s="13"/>
      <c r="O12" s="13"/>
      <c r="P12" s="13"/>
      <c r="Q12" s="13"/>
      <c r="R12" s="13"/>
      <c r="S12" s="26"/>
      <c r="T12" s="14"/>
    </row>
    <row r="13" spans="1:20" s="2" customFormat="1" ht="20.100000000000001" customHeight="1" x14ac:dyDescent="0.15">
      <c r="A13" s="28"/>
      <c r="B13" s="114"/>
      <c r="C13" s="90" t="s">
        <v>42</v>
      </c>
      <c r="D13" s="22"/>
      <c r="E13" s="23"/>
      <c r="F13" s="4">
        <f t="shared" si="1"/>
        <v>0</v>
      </c>
      <c r="G13" s="85">
        <v>0</v>
      </c>
      <c r="H13" s="10"/>
      <c r="I13" s="11"/>
      <c r="J13" s="12"/>
      <c r="K13" s="12"/>
      <c r="L13" s="13"/>
      <c r="M13" s="12"/>
      <c r="N13" s="13"/>
      <c r="O13" s="13"/>
      <c r="P13" s="13"/>
      <c r="Q13" s="13"/>
      <c r="R13" s="13"/>
      <c r="S13" s="26"/>
      <c r="T13" s="14"/>
    </row>
    <row r="14" spans="1:20" s="2" customFormat="1" ht="20.100000000000001" customHeight="1" x14ac:dyDescent="0.15">
      <c r="A14" s="148" t="s">
        <v>43</v>
      </c>
      <c r="B14" s="147"/>
      <c r="C14" s="147"/>
      <c r="D14" s="8">
        <f>D15</f>
        <v>383515720</v>
      </c>
      <c r="E14" s="9">
        <f>E15</f>
        <v>383515725</v>
      </c>
      <c r="F14" s="95">
        <f t="shared" si="1"/>
        <v>5</v>
      </c>
      <c r="G14" s="85">
        <f>F14/D14</f>
        <v>1.3037275238678613E-8</v>
      </c>
      <c r="H14" s="10"/>
      <c r="I14" s="11"/>
      <c r="J14" s="12"/>
      <c r="K14" s="12"/>
      <c r="L14" s="13"/>
      <c r="M14" s="12"/>
      <c r="N14" s="13"/>
      <c r="O14" s="13"/>
      <c r="P14" s="13"/>
      <c r="Q14" s="13"/>
      <c r="R14" s="13"/>
      <c r="S14" s="26"/>
      <c r="T14" s="14"/>
    </row>
    <row r="15" spans="1:20" s="2" customFormat="1" ht="20.100000000000001" customHeight="1" x14ac:dyDescent="0.15">
      <c r="A15" s="15"/>
      <c r="B15" s="147" t="s">
        <v>44</v>
      </c>
      <c r="C15" s="147"/>
      <c r="D15" s="8">
        <f>D16</f>
        <v>383515720</v>
      </c>
      <c r="E15" s="9">
        <f>E16</f>
        <v>383515725</v>
      </c>
      <c r="F15" s="95">
        <f t="shared" si="1"/>
        <v>5</v>
      </c>
      <c r="G15" s="85">
        <f t="shared" ref="G15:G19" si="2">F15/D15</f>
        <v>1.3037275238678613E-8</v>
      </c>
      <c r="H15" s="169" t="s">
        <v>65</v>
      </c>
      <c r="I15" s="11"/>
      <c r="J15" s="12"/>
      <c r="K15" s="12"/>
      <c r="L15" s="13"/>
      <c r="M15" s="12"/>
      <c r="N15" s="13"/>
      <c r="O15" s="13"/>
      <c r="P15" s="13"/>
      <c r="Q15" s="13"/>
      <c r="R15" s="13"/>
      <c r="S15" s="12"/>
      <c r="T15" s="14"/>
    </row>
    <row r="16" spans="1:20" s="2" customFormat="1" ht="20.100000000000001" customHeight="1" x14ac:dyDescent="0.15">
      <c r="A16" s="28"/>
      <c r="B16" s="114"/>
      <c r="C16" s="90" t="s">
        <v>46</v>
      </c>
      <c r="D16" s="22">
        <v>383515720</v>
      </c>
      <c r="E16" s="23">
        <v>383515725</v>
      </c>
      <c r="F16" s="4">
        <f t="shared" si="1"/>
        <v>5</v>
      </c>
      <c r="G16" s="85">
        <f t="shared" si="2"/>
        <v>1.3037275238678613E-8</v>
      </c>
      <c r="H16" s="170"/>
      <c r="I16" s="11"/>
      <c r="J16" s="12"/>
      <c r="K16" s="12"/>
      <c r="L16" s="13"/>
      <c r="M16" s="12"/>
      <c r="N16" s="13"/>
      <c r="O16" s="13"/>
      <c r="P16" s="13"/>
      <c r="Q16" s="13"/>
      <c r="R16" s="13"/>
      <c r="S16" s="26"/>
      <c r="T16" s="14"/>
    </row>
    <row r="17" spans="1:22" s="2" customFormat="1" ht="20.100000000000001" customHeight="1" x14ac:dyDescent="0.15">
      <c r="A17" s="148" t="s">
        <v>45</v>
      </c>
      <c r="B17" s="147"/>
      <c r="C17" s="147"/>
      <c r="D17" s="8">
        <f>D18</f>
        <v>5000010</v>
      </c>
      <c r="E17" s="9">
        <f>E18</f>
        <v>2442275</v>
      </c>
      <c r="F17" s="95">
        <f>E17-D17</f>
        <v>-2557735</v>
      </c>
      <c r="G17" s="85">
        <f t="shared" si="2"/>
        <v>-0.51154597690804615</v>
      </c>
      <c r="H17" s="10"/>
      <c r="I17" s="11"/>
      <c r="J17" s="12"/>
      <c r="K17" s="12"/>
      <c r="L17" s="13"/>
      <c r="M17" s="12"/>
      <c r="N17" s="13"/>
      <c r="O17" s="13"/>
      <c r="P17" s="13"/>
      <c r="Q17" s="13"/>
      <c r="R17" s="13"/>
      <c r="S17" s="12"/>
      <c r="T17" s="14"/>
    </row>
    <row r="18" spans="1:22" s="2" customFormat="1" ht="20.100000000000001" customHeight="1" x14ac:dyDescent="0.15">
      <c r="A18" s="15"/>
      <c r="B18" s="147" t="s">
        <v>45</v>
      </c>
      <c r="C18" s="147"/>
      <c r="D18" s="8">
        <f>D19</f>
        <v>5000010</v>
      </c>
      <c r="E18" s="9">
        <f>E19</f>
        <v>2442275</v>
      </c>
      <c r="F18" s="95">
        <f>E18-D18</f>
        <v>-2557735</v>
      </c>
      <c r="G18" s="85">
        <f t="shared" si="2"/>
        <v>-0.51154597690804615</v>
      </c>
      <c r="H18" s="27"/>
      <c r="I18" s="18"/>
      <c r="J18" s="19"/>
      <c r="K18" s="19"/>
      <c r="L18" s="167"/>
      <c r="M18" s="167"/>
      <c r="N18" s="20"/>
      <c r="O18" s="20"/>
      <c r="P18" s="20"/>
      <c r="Q18" s="20"/>
      <c r="R18" s="20"/>
      <c r="S18" s="19"/>
      <c r="T18" s="25"/>
    </row>
    <row r="19" spans="1:22" s="2" customFormat="1" ht="19.5" customHeight="1" x14ac:dyDescent="0.15">
      <c r="A19" s="112"/>
      <c r="B19" s="113"/>
      <c r="C19" s="37" t="s">
        <v>47</v>
      </c>
      <c r="D19" s="38">
        <v>5000010</v>
      </c>
      <c r="E19" s="39">
        <v>2442275</v>
      </c>
      <c r="F19" s="99">
        <f>E19-D19</f>
        <v>-2557735</v>
      </c>
      <c r="G19" s="85">
        <f t="shared" si="2"/>
        <v>-0.51154597690804615</v>
      </c>
      <c r="H19" s="103" t="s">
        <v>48</v>
      </c>
      <c r="I19" s="41"/>
      <c r="J19" s="40"/>
      <c r="K19" s="40"/>
      <c r="L19" s="168"/>
      <c r="M19" s="168"/>
      <c r="N19" s="42"/>
      <c r="O19" s="42"/>
      <c r="P19" s="42"/>
      <c r="Q19" s="42"/>
      <c r="R19" s="42"/>
      <c r="S19" s="43"/>
      <c r="T19" s="44"/>
      <c r="V19" s="5"/>
    </row>
  </sheetData>
  <mergeCells count="20">
    <mergeCell ref="B15:C15"/>
    <mergeCell ref="A17:C17"/>
    <mergeCell ref="B18:C18"/>
    <mergeCell ref="L18:M18"/>
    <mergeCell ref="L19:M19"/>
    <mergeCell ref="H15:H16"/>
    <mergeCell ref="B12:C12"/>
    <mergeCell ref="A14:C14"/>
    <mergeCell ref="A1:T1"/>
    <mergeCell ref="A5:C5"/>
    <mergeCell ref="A6:C6"/>
    <mergeCell ref="B7:C7"/>
    <mergeCell ref="A11:C11"/>
    <mergeCell ref="E3:E4"/>
    <mergeCell ref="H3:T4"/>
    <mergeCell ref="F3:G3"/>
    <mergeCell ref="A3:A4"/>
    <mergeCell ref="B3:B4"/>
    <mergeCell ref="C3:C4"/>
    <mergeCell ref="D3:D4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80" firstPageNumber="299" orientation="landscape" useFirstPageNumber="1" r:id="rId1"/>
  <headerFooter alignWithMargins="0">
    <oddFooter>&amp;R무량수전노인전문요양원(2022.09.05)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17"/>
  <sheetViews>
    <sheetView view="pageBreakPreview" zoomScaleNormal="100" zoomScaleSheetLayoutView="100" workbookViewId="0">
      <selection activeCell="H7" sqref="H7"/>
    </sheetView>
  </sheetViews>
  <sheetFormatPr defaultRowHeight="13.5" x14ac:dyDescent="0.15"/>
  <cols>
    <col min="1" max="1" width="15.5546875" style="46" customWidth="1"/>
    <col min="2" max="2" width="15.6640625" style="46" customWidth="1"/>
    <col min="3" max="5" width="18.77734375" style="46" customWidth="1"/>
    <col min="6" max="16384" width="8.88671875" style="1"/>
  </cols>
  <sheetData>
    <row r="1" spans="1:21" ht="37.5" customHeight="1" x14ac:dyDescent="0.15">
      <c r="A1" s="138" t="s">
        <v>77</v>
      </c>
      <c r="B1" s="138"/>
      <c r="C1" s="138"/>
      <c r="D1" s="138"/>
      <c r="E1" s="138"/>
    </row>
    <row r="2" spans="1:21" s="2" customFormat="1" ht="20.25" customHeight="1" x14ac:dyDescent="0.15">
      <c r="A2" s="29" t="s">
        <v>4</v>
      </c>
      <c r="B2" s="29"/>
      <c r="D2" s="3"/>
      <c r="E2" s="4"/>
      <c r="F2" s="5"/>
      <c r="G2" s="4"/>
      <c r="H2" s="4"/>
      <c r="J2" s="5"/>
      <c r="M2" s="6"/>
      <c r="O2" s="6"/>
      <c r="P2" s="6"/>
      <c r="Q2" s="6"/>
      <c r="R2" s="6"/>
      <c r="S2" s="6"/>
      <c r="U2" s="4" t="s">
        <v>5</v>
      </c>
    </row>
    <row r="3" spans="1:21" s="2" customFormat="1" ht="18" customHeight="1" x14ac:dyDescent="0.15">
      <c r="A3" s="87" t="s">
        <v>20</v>
      </c>
      <c r="B3" s="87"/>
      <c r="C3" s="24"/>
      <c r="D3" s="24"/>
      <c r="E3" s="4" t="s">
        <v>21</v>
      </c>
    </row>
    <row r="4" spans="1:21" s="2" customFormat="1" ht="29.25" customHeight="1" x14ac:dyDescent="0.15">
      <c r="A4" s="178" t="s">
        <v>19</v>
      </c>
      <c r="B4" s="179"/>
      <c r="C4" s="130" t="s">
        <v>71</v>
      </c>
      <c r="D4" s="130" t="s">
        <v>73</v>
      </c>
      <c r="E4" s="119" t="s">
        <v>15</v>
      </c>
    </row>
    <row r="5" spans="1:21" s="2" customFormat="1" ht="29.25" customHeight="1" x14ac:dyDescent="0.15">
      <c r="A5" s="163" t="s">
        <v>80</v>
      </c>
      <c r="B5" s="165"/>
      <c r="C5" s="137">
        <v>383515720</v>
      </c>
      <c r="D5" s="137">
        <v>383515725</v>
      </c>
      <c r="E5" s="136">
        <f>D5-C5</f>
        <v>5</v>
      </c>
    </row>
    <row r="6" spans="1:21" s="2" customFormat="1" ht="29.25" customHeight="1" x14ac:dyDescent="0.15">
      <c r="A6" s="150"/>
      <c r="B6" s="152"/>
      <c r="C6" s="187" t="s">
        <v>81</v>
      </c>
      <c r="D6" s="188"/>
      <c r="E6" s="189"/>
    </row>
    <row r="7" spans="1:21" s="2" customFormat="1" ht="30" customHeight="1" x14ac:dyDescent="0.15">
      <c r="A7" s="171" t="s">
        <v>45</v>
      </c>
      <c r="B7" s="172"/>
      <c r="C7" s="7">
        <f>'예산내역(세입)'!D17</f>
        <v>5000010</v>
      </c>
      <c r="D7" s="7">
        <f>'예산내역(세입)'!E17</f>
        <v>2442275</v>
      </c>
      <c r="E7" s="136">
        <f>D7-C7</f>
        <v>-2557735</v>
      </c>
      <c r="F7" s="5"/>
    </row>
    <row r="8" spans="1:21" s="2" customFormat="1" ht="30" customHeight="1" x14ac:dyDescent="0.15">
      <c r="A8" s="173"/>
      <c r="B8" s="174"/>
      <c r="C8" s="175" t="s">
        <v>79</v>
      </c>
      <c r="D8" s="176"/>
      <c r="E8" s="177"/>
    </row>
    <row r="9" spans="1:21" s="2" customFormat="1" ht="17.25" customHeight="1" x14ac:dyDescent="0.15">
      <c r="A9" s="117"/>
      <c r="B9" s="6"/>
      <c r="C9" s="24"/>
      <c r="D9" s="24"/>
      <c r="E9" s="24"/>
    </row>
    <row r="10" spans="1:21" s="2" customFormat="1" ht="21.75" customHeight="1" x14ac:dyDescent="0.15">
      <c r="A10" s="118" t="s">
        <v>24</v>
      </c>
      <c r="B10" s="87"/>
      <c r="C10" s="24"/>
      <c r="D10" s="24"/>
      <c r="E10" s="4" t="s">
        <v>22</v>
      </c>
    </row>
    <row r="11" spans="1:21" s="2" customFormat="1" ht="29.25" customHeight="1" x14ac:dyDescent="0.15">
      <c r="A11" s="178" t="s">
        <v>19</v>
      </c>
      <c r="B11" s="179"/>
      <c r="C11" s="130" t="s">
        <v>71</v>
      </c>
      <c r="D11" s="130" t="s">
        <v>73</v>
      </c>
      <c r="E11" s="119" t="s">
        <v>15</v>
      </c>
    </row>
    <row r="12" spans="1:21" s="2" customFormat="1" ht="29.25" customHeight="1" x14ac:dyDescent="0.15">
      <c r="A12" s="163" t="s">
        <v>53</v>
      </c>
      <c r="B12" s="165"/>
      <c r="C12" s="131">
        <v>0</v>
      </c>
      <c r="D12" s="131">
        <v>11807100</v>
      </c>
      <c r="E12" s="120">
        <f>D12-C12</f>
        <v>11807100</v>
      </c>
    </row>
    <row r="13" spans="1:21" s="2" customFormat="1" ht="29.25" customHeight="1" x14ac:dyDescent="0.15">
      <c r="A13" s="180"/>
      <c r="B13" s="181"/>
      <c r="C13" s="182" t="s">
        <v>69</v>
      </c>
      <c r="D13" s="183"/>
      <c r="E13" s="184"/>
    </row>
    <row r="14" spans="1:21" s="2" customFormat="1" ht="29.25" customHeight="1" x14ac:dyDescent="0.15">
      <c r="A14" s="185" t="s">
        <v>68</v>
      </c>
      <c r="B14" s="186"/>
      <c r="C14" s="133">
        <v>0</v>
      </c>
      <c r="D14" s="133">
        <v>11453200</v>
      </c>
      <c r="E14" s="120">
        <f>D14-C14</f>
        <v>11453200</v>
      </c>
    </row>
    <row r="15" spans="1:21" s="2" customFormat="1" ht="29.25" customHeight="1" x14ac:dyDescent="0.15">
      <c r="A15" s="150"/>
      <c r="B15" s="152"/>
      <c r="C15" s="187" t="s">
        <v>70</v>
      </c>
      <c r="D15" s="188"/>
      <c r="E15" s="189"/>
    </row>
    <row r="16" spans="1:21" s="2" customFormat="1" ht="30" customHeight="1" x14ac:dyDescent="0.15">
      <c r="A16" s="171" t="s">
        <v>58</v>
      </c>
      <c r="B16" s="172"/>
      <c r="C16" s="16">
        <f>'예산내역(세출)'!D24</f>
        <v>388515730</v>
      </c>
      <c r="D16" s="16">
        <v>362697700</v>
      </c>
      <c r="E16" s="121">
        <f>D16-C16</f>
        <v>-25818030</v>
      </c>
      <c r="F16" s="5"/>
    </row>
    <row r="17" spans="1:5" s="2" customFormat="1" ht="30" customHeight="1" x14ac:dyDescent="0.15">
      <c r="A17" s="173"/>
      <c r="B17" s="174"/>
      <c r="C17" s="175" t="s">
        <v>78</v>
      </c>
      <c r="D17" s="176"/>
      <c r="E17" s="177"/>
    </row>
  </sheetData>
  <mergeCells count="13">
    <mergeCell ref="A1:E1"/>
    <mergeCell ref="A7:B8"/>
    <mergeCell ref="A16:B17"/>
    <mergeCell ref="C17:E17"/>
    <mergeCell ref="A4:B4"/>
    <mergeCell ref="A11:B11"/>
    <mergeCell ref="C8:E8"/>
    <mergeCell ref="A12:B13"/>
    <mergeCell ref="C13:E13"/>
    <mergeCell ref="A14:B15"/>
    <mergeCell ref="C15:E15"/>
    <mergeCell ref="A5:B6"/>
    <mergeCell ref="C6:E6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94" firstPageNumber="239" orientation="portrait" r:id="rId1"/>
  <headerFooter alignWithMargins="0">
    <oddFooter>&amp;R무량수전노인전문요양원(2022.09.05)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6"/>
  <sheetViews>
    <sheetView view="pageBreakPreview" zoomScaleNormal="100" zoomScaleSheetLayoutView="100" workbookViewId="0">
      <pane ySplit="5" topLeftCell="A6" activePane="bottomLeft" state="frozen"/>
      <selection pane="bottomLeft" activeCell="D26" sqref="D26"/>
    </sheetView>
  </sheetViews>
  <sheetFormatPr defaultRowHeight="13.5" x14ac:dyDescent="0.15"/>
  <cols>
    <col min="1" max="1" width="3.21875" style="1" customWidth="1"/>
    <col min="2" max="2" width="3.5546875" style="1" customWidth="1"/>
    <col min="3" max="3" width="20.21875" style="45" bestFit="1" customWidth="1"/>
    <col min="4" max="5" width="11.88671875" style="1" customWidth="1"/>
    <col min="6" max="6" width="12.6640625" style="1" customWidth="1"/>
    <col min="7" max="7" width="8.77734375" style="1" customWidth="1"/>
    <col min="8" max="8" width="24.77734375" style="1" customWidth="1"/>
    <col min="9" max="9" width="11" style="1" customWidth="1"/>
    <col min="10" max="10" width="2" style="1" customWidth="1"/>
    <col min="11" max="11" width="1.88671875" style="1" customWidth="1"/>
    <col min="12" max="12" width="5.109375" style="46" customWidth="1"/>
    <col min="13" max="13" width="1.88671875" style="1" customWidth="1"/>
    <col min="14" max="14" width="3" style="46" customWidth="1"/>
    <col min="15" max="15" width="3.44140625" style="46" customWidth="1"/>
    <col min="16" max="16" width="2.109375" style="46" customWidth="1"/>
    <col min="17" max="17" width="2.21875" style="46" customWidth="1"/>
    <col min="18" max="18" width="3.5546875" style="46" customWidth="1"/>
    <col min="19" max="19" width="1.44140625" style="1" customWidth="1"/>
    <col min="20" max="20" width="10.33203125" style="1" customWidth="1"/>
    <col min="21" max="21" width="8.88671875" style="1"/>
    <col min="22" max="22" width="9.5546875" style="1" bestFit="1" customWidth="1"/>
    <col min="23" max="16384" width="8.88671875" style="1"/>
  </cols>
  <sheetData>
    <row r="1" spans="1:22" ht="46.5" customHeight="1" x14ac:dyDescent="0.15">
      <c r="A1" s="149" t="s">
        <v>76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</row>
    <row r="2" spans="1:22" s="2" customFormat="1" ht="24" customHeight="1" x14ac:dyDescent="0.15">
      <c r="A2" s="29" t="s">
        <v>4</v>
      </c>
      <c r="C2" s="3"/>
      <c r="D2" s="4"/>
      <c r="E2" s="5"/>
      <c r="F2" s="4"/>
      <c r="G2" s="4"/>
      <c r="I2" s="5"/>
      <c r="L2" s="6"/>
      <c r="N2" s="6"/>
      <c r="O2" s="6"/>
      <c r="P2" s="6"/>
      <c r="Q2" s="6"/>
      <c r="R2" s="6"/>
      <c r="T2" s="4" t="s">
        <v>5</v>
      </c>
    </row>
    <row r="3" spans="1:22" s="2" customFormat="1" ht="20.100000000000001" customHeight="1" x14ac:dyDescent="0.15">
      <c r="A3" s="163" t="s">
        <v>0</v>
      </c>
      <c r="B3" s="156" t="s">
        <v>1</v>
      </c>
      <c r="C3" s="165" t="s">
        <v>2</v>
      </c>
      <c r="D3" s="153" t="s">
        <v>71</v>
      </c>
      <c r="E3" s="153" t="s">
        <v>73</v>
      </c>
      <c r="F3" s="161" t="s">
        <v>15</v>
      </c>
      <c r="G3" s="162"/>
      <c r="H3" s="155" t="s">
        <v>3</v>
      </c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7"/>
    </row>
    <row r="4" spans="1:22" s="2" customFormat="1" ht="20.100000000000001" customHeight="1" x14ac:dyDescent="0.15">
      <c r="A4" s="164"/>
      <c r="B4" s="159"/>
      <c r="C4" s="166"/>
      <c r="D4" s="154"/>
      <c r="E4" s="154"/>
      <c r="F4" s="81" t="s">
        <v>17</v>
      </c>
      <c r="G4" s="73" t="s">
        <v>18</v>
      </c>
      <c r="H4" s="158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60"/>
    </row>
    <row r="5" spans="1:22" s="2" customFormat="1" ht="20.100000000000001" customHeight="1" x14ac:dyDescent="0.15">
      <c r="A5" s="150" t="s">
        <v>14</v>
      </c>
      <c r="B5" s="151"/>
      <c r="C5" s="152"/>
      <c r="D5" s="127">
        <f>D6+D13+D18+D24</f>
        <v>388515730</v>
      </c>
      <c r="E5" s="127">
        <f>E6+E13+E18+E21+E24</f>
        <v>385958000</v>
      </c>
      <c r="F5" s="128">
        <f>E5-D5</f>
        <v>-2557730</v>
      </c>
      <c r="G5" s="129">
        <f>F5/D5</f>
        <v>-6.583337050471547E-3</v>
      </c>
      <c r="H5" s="94"/>
      <c r="I5" s="30"/>
      <c r="J5" s="31"/>
      <c r="K5" s="31"/>
      <c r="L5" s="93"/>
      <c r="M5" s="31"/>
      <c r="N5" s="93"/>
      <c r="O5" s="93"/>
      <c r="P5" s="93"/>
      <c r="Q5" s="93"/>
      <c r="R5" s="93"/>
      <c r="S5" s="31"/>
      <c r="T5" s="32"/>
      <c r="V5" s="5">
        <f>'예산내역(세입)'!E5-'예산내역(세출)'!E5</f>
        <v>0</v>
      </c>
    </row>
    <row r="6" spans="1:22" s="2" customFormat="1" ht="20.100000000000001" customHeight="1" x14ac:dyDescent="0.15">
      <c r="A6" s="148" t="s">
        <v>49</v>
      </c>
      <c r="B6" s="147"/>
      <c r="C6" s="147"/>
      <c r="D6" s="8">
        <f>D7</f>
        <v>0</v>
      </c>
      <c r="E6" s="9">
        <f>E7</f>
        <v>0</v>
      </c>
      <c r="F6" s="33">
        <f>E6-D6</f>
        <v>0</v>
      </c>
      <c r="G6" s="82">
        <f>G7</f>
        <v>0</v>
      </c>
      <c r="H6" s="10"/>
      <c r="I6" s="11"/>
      <c r="J6" s="12"/>
      <c r="K6" s="12"/>
      <c r="L6" s="13"/>
      <c r="M6" s="12"/>
      <c r="N6" s="13"/>
      <c r="O6" s="13"/>
      <c r="P6" s="13"/>
      <c r="Q6" s="13"/>
      <c r="R6" s="13"/>
      <c r="S6" s="12"/>
      <c r="T6" s="14"/>
    </row>
    <row r="7" spans="1:22" s="2" customFormat="1" ht="20.100000000000001" customHeight="1" x14ac:dyDescent="0.15">
      <c r="A7" s="15"/>
      <c r="B7" s="193" t="s">
        <v>50</v>
      </c>
      <c r="C7" s="147"/>
      <c r="D7" s="8">
        <f>D9</f>
        <v>0</v>
      </c>
      <c r="E7" s="9">
        <f>E9</f>
        <v>0</v>
      </c>
      <c r="F7" s="33">
        <f>E7-D7</f>
        <v>0</v>
      </c>
      <c r="G7" s="82">
        <v>0</v>
      </c>
      <c r="H7" s="10"/>
      <c r="I7" s="11"/>
      <c r="J7" s="12"/>
      <c r="K7" s="12"/>
      <c r="L7" s="13"/>
      <c r="M7" s="12"/>
      <c r="N7" s="13"/>
      <c r="O7" s="13"/>
      <c r="P7" s="13"/>
      <c r="Q7" s="13"/>
      <c r="R7" s="13"/>
      <c r="S7" s="12"/>
      <c r="T7" s="14"/>
    </row>
    <row r="8" spans="1:22" s="2" customFormat="1" ht="20.100000000000001" customHeight="1" x14ac:dyDescent="0.15">
      <c r="A8" s="28"/>
      <c r="B8" s="115"/>
      <c r="C8" s="90" t="s">
        <v>62</v>
      </c>
      <c r="D8" s="22">
        <v>0</v>
      </c>
      <c r="E8" s="23">
        <v>0</v>
      </c>
      <c r="F8" s="4">
        <v>0</v>
      </c>
      <c r="G8" s="82">
        <v>0</v>
      </c>
      <c r="H8" s="101"/>
      <c r="I8" s="106"/>
      <c r="J8" s="34"/>
      <c r="K8" s="34"/>
      <c r="L8" s="94"/>
      <c r="M8" s="34"/>
      <c r="N8" s="94"/>
      <c r="O8" s="94"/>
      <c r="P8" s="94"/>
      <c r="Q8" s="94"/>
      <c r="R8" s="94"/>
      <c r="S8" s="34"/>
      <c r="T8" s="35"/>
    </row>
    <row r="9" spans="1:22" s="2" customFormat="1" ht="20.100000000000001" customHeight="1" x14ac:dyDescent="0.15">
      <c r="A9" s="28"/>
      <c r="B9" s="96"/>
      <c r="C9" s="92" t="s">
        <v>63</v>
      </c>
      <c r="D9" s="16">
        <v>0</v>
      </c>
      <c r="E9" s="17">
        <v>0</v>
      </c>
      <c r="F9" s="95">
        <f t="shared" ref="F9:F14" si="0">E9-D9</f>
        <v>0</v>
      </c>
      <c r="G9" s="83">
        <v>0</v>
      </c>
      <c r="H9" s="105"/>
      <c r="I9" s="106"/>
      <c r="J9" s="34"/>
      <c r="K9" s="34"/>
      <c r="L9" s="94"/>
      <c r="M9" s="34"/>
      <c r="N9" s="94"/>
      <c r="O9" s="94"/>
      <c r="P9" s="94"/>
      <c r="Q9" s="94"/>
      <c r="R9" s="94"/>
      <c r="S9" s="36"/>
      <c r="T9" s="35"/>
    </row>
    <row r="10" spans="1:22" s="2" customFormat="1" ht="20.100000000000001" customHeight="1" x14ac:dyDescent="0.15">
      <c r="A10" s="148" t="s">
        <v>49</v>
      </c>
      <c r="B10" s="147"/>
      <c r="C10" s="147"/>
      <c r="D10" s="8">
        <f>D11</f>
        <v>0</v>
      </c>
      <c r="E10" s="9">
        <f>E11</f>
        <v>0</v>
      </c>
      <c r="F10" s="33">
        <f t="shared" si="0"/>
        <v>0</v>
      </c>
      <c r="G10" s="82">
        <f>G11</f>
        <v>0</v>
      </c>
      <c r="H10" s="10"/>
      <c r="I10" s="11"/>
      <c r="J10" s="12"/>
      <c r="K10" s="12"/>
      <c r="L10" s="13"/>
      <c r="M10" s="12"/>
      <c r="N10" s="13"/>
      <c r="O10" s="13"/>
      <c r="P10" s="13"/>
      <c r="Q10" s="13"/>
      <c r="R10" s="13"/>
      <c r="S10" s="12"/>
      <c r="T10" s="14"/>
    </row>
    <row r="11" spans="1:22" s="2" customFormat="1" ht="20.100000000000001" customHeight="1" x14ac:dyDescent="0.15">
      <c r="A11" s="15"/>
      <c r="B11" s="193" t="s">
        <v>60</v>
      </c>
      <c r="C11" s="147"/>
      <c r="D11" s="8">
        <f>D12</f>
        <v>0</v>
      </c>
      <c r="E11" s="9">
        <f>E12</f>
        <v>0</v>
      </c>
      <c r="F11" s="33">
        <f t="shared" si="0"/>
        <v>0</v>
      </c>
      <c r="G11" s="82">
        <v>0</v>
      </c>
      <c r="H11" s="10"/>
      <c r="I11" s="11"/>
      <c r="J11" s="12"/>
      <c r="K11" s="12"/>
      <c r="L11" s="13"/>
      <c r="M11" s="12"/>
      <c r="N11" s="13"/>
      <c r="O11" s="13"/>
      <c r="P11" s="13"/>
      <c r="Q11" s="13"/>
      <c r="R11" s="13"/>
      <c r="S11" s="12"/>
      <c r="T11" s="14"/>
    </row>
    <row r="12" spans="1:22" s="2" customFormat="1" ht="20.100000000000001" customHeight="1" x14ac:dyDescent="0.15">
      <c r="A12" s="28"/>
      <c r="B12" s="89"/>
      <c r="C12" s="90" t="s">
        <v>61</v>
      </c>
      <c r="D12" s="22">
        <v>0</v>
      </c>
      <c r="E12" s="23">
        <v>0</v>
      </c>
      <c r="F12" s="33">
        <f t="shared" si="0"/>
        <v>0</v>
      </c>
      <c r="G12" s="84">
        <v>0</v>
      </c>
      <c r="H12" s="105"/>
      <c r="I12" s="106"/>
      <c r="J12" s="34"/>
      <c r="K12" s="34"/>
      <c r="L12" s="94"/>
      <c r="M12" s="34"/>
      <c r="N12" s="94"/>
      <c r="O12" s="94"/>
      <c r="P12" s="94"/>
      <c r="Q12" s="94"/>
      <c r="R12" s="94"/>
      <c r="S12" s="36"/>
      <c r="T12" s="35"/>
    </row>
    <row r="13" spans="1:22" s="2" customFormat="1" ht="20.100000000000001" customHeight="1" x14ac:dyDescent="0.15">
      <c r="A13" s="148" t="s">
        <v>51</v>
      </c>
      <c r="B13" s="147"/>
      <c r="C13" s="147"/>
      <c r="D13" s="8">
        <v>0</v>
      </c>
      <c r="E13" s="9">
        <f>E14</f>
        <v>11807100</v>
      </c>
      <c r="F13" s="80">
        <f t="shared" si="0"/>
        <v>11807100</v>
      </c>
      <c r="G13" s="85">
        <v>0</v>
      </c>
      <c r="H13" s="10"/>
      <c r="I13" s="11"/>
      <c r="J13" s="12"/>
      <c r="K13" s="12"/>
      <c r="L13" s="13"/>
      <c r="M13" s="12"/>
      <c r="N13" s="13"/>
      <c r="O13" s="13"/>
      <c r="P13" s="13"/>
      <c r="Q13" s="13"/>
      <c r="R13" s="13"/>
      <c r="S13" s="26"/>
      <c r="T13" s="14"/>
    </row>
    <row r="14" spans="1:22" s="2" customFormat="1" ht="20.100000000000001" customHeight="1" x14ac:dyDescent="0.15">
      <c r="A14" s="15"/>
      <c r="B14" s="147" t="s">
        <v>52</v>
      </c>
      <c r="C14" s="147"/>
      <c r="D14" s="8">
        <v>0</v>
      </c>
      <c r="E14" s="9">
        <f>E15+E16+E17</f>
        <v>11807100</v>
      </c>
      <c r="F14" s="95">
        <f t="shared" si="0"/>
        <v>11807100</v>
      </c>
      <c r="G14" s="85">
        <v>0</v>
      </c>
      <c r="H14" s="10"/>
      <c r="I14" s="11"/>
      <c r="J14" s="12"/>
      <c r="K14" s="12"/>
      <c r="L14" s="13"/>
      <c r="M14" s="12"/>
      <c r="N14" s="13"/>
      <c r="O14" s="13"/>
      <c r="P14" s="13"/>
      <c r="Q14" s="13"/>
      <c r="R14" s="13"/>
      <c r="S14" s="26"/>
      <c r="T14" s="14"/>
    </row>
    <row r="15" spans="1:22" s="2" customFormat="1" ht="20.100000000000001" customHeight="1" x14ac:dyDescent="0.15">
      <c r="A15" s="28"/>
      <c r="B15" s="107"/>
      <c r="C15" s="90" t="s">
        <v>52</v>
      </c>
      <c r="D15" s="22">
        <v>0</v>
      </c>
      <c r="E15" s="23">
        <v>0</v>
      </c>
      <c r="F15" s="4">
        <f t="shared" ref="F15:F20" si="1">E15-D15</f>
        <v>0</v>
      </c>
      <c r="G15" s="83">
        <v>0</v>
      </c>
      <c r="H15" s="27"/>
      <c r="I15" s="18"/>
      <c r="J15" s="19"/>
      <c r="K15" s="19"/>
      <c r="L15" s="20"/>
      <c r="M15" s="19"/>
      <c r="N15" s="20"/>
      <c r="O15" s="20"/>
      <c r="P15" s="20"/>
      <c r="Q15" s="20"/>
      <c r="R15" s="20"/>
      <c r="S15" s="21"/>
      <c r="T15" s="25"/>
    </row>
    <row r="16" spans="1:22" s="2" customFormat="1" ht="20.100000000000001" customHeight="1" x14ac:dyDescent="0.15">
      <c r="A16" s="28"/>
      <c r="B16" s="108"/>
      <c r="C16" s="91" t="s">
        <v>53</v>
      </c>
      <c r="D16" s="8">
        <v>0</v>
      </c>
      <c r="E16" s="9">
        <v>11807100</v>
      </c>
      <c r="F16" s="95">
        <f>E16-D16</f>
        <v>11807100</v>
      </c>
      <c r="G16" s="85">
        <v>0</v>
      </c>
      <c r="H16" s="10"/>
      <c r="I16" s="11"/>
      <c r="J16" s="12"/>
      <c r="K16" s="12"/>
      <c r="L16" s="13"/>
      <c r="M16" s="12"/>
      <c r="N16" s="13"/>
      <c r="O16" s="13"/>
      <c r="P16" s="13"/>
      <c r="Q16" s="13"/>
      <c r="R16" s="13"/>
      <c r="S16" s="125"/>
      <c r="T16" s="14"/>
    </row>
    <row r="17" spans="1:22" s="2" customFormat="1" ht="20.100000000000001" customHeight="1" x14ac:dyDescent="0.15">
      <c r="A17" s="28"/>
      <c r="B17" s="109"/>
      <c r="C17" s="90" t="s">
        <v>54</v>
      </c>
      <c r="D17" s="22">
        <v>0</v>
      </c>
      <c r="E17" s="23">
        <v>0</v>
      </c>
      <c r="F17" s="4">
        <f>E17-D17</f>
        <v>0</v>
      </c>
      <c r="G17" s="82">
        <v>0</v>
      </c>
      <c r="H17" s="101"/>
      <c r="I17" s="5"/>
      <c r="L17" s="6"/>
      <c r="N17" s="94"/>
      <c r="O17" s="94"/>
      <c r="P17" s="94"/>
      <c r="Q17" s="94"/>
      <c r="R17" s="94"/>
      <c r="S17" s="126"/>
      <c r="T17" s="123"/>
    </row>
    <row r="18" spans="1:22" s="2" customFormat="1" ht="20.100000000000001" customHeight="1" x14ac:dyDescent="0.15">
      <c r="A18" s="148" t="s">
        <v>55</v>
      </c>
      <c r="B18" s="147"/>
      <c r="C18" s="147"/>
      <c r="D18" s="8">
        <v>0</v>
      </c>
      <c r="E18" s="9">
        <v>0</v>
      </c>
      <c r="F18" s="95">
        <f t="shared" si="1"/>
        <v>0</v>
      </c>
      <c r="G18" s="85">
        <v>0</v>
      </c>
      <c r="H18" s="10"/>
      <c r="I18" s="11"/>
      <c r="J18" s="12"/>
      <c r="K18" s="12"/>
      <c r="L18" s="13"/>
      <c r="M18" s="12"/>
      <c r="N18" s="13"/>
      <c r="O18" s="13"/>
      <c r="P18" s="13"/>
      <c r="Q18" s="13"/>
      <c r="R18" s="13"/>
      <c r="S18" s="26"/>
      <c r="T18" s="14"/>
    </row>
    <row r="19" spans="1:22" s="2" customFormat="1" ht="20.100000000000001" customHeight="1" x14ac:dyDescent="0.15">
      <c r="A19" s="15"/>
      <c r="B19" s="147" t="s">
        <v>55</v>
      </c>
      <c r="C19" s="147"/>
      <c r="D19" s="8">
        <v>0</v>
      </c>
      <c r="E19" s="9">
        <v>0</v>
      </c>
      <c r="F19" s="95">
        <f t="shared" si="1"/>
        <v>0</v>
      </c>
      <c r="G19" s="85">
        <v>0</v>
      </c>
      <c r="H19" s="10"/>
      <c r="I19" s="11"/>
      <c r="J19" s="12"/>
      <c r="K19" s="12"/>
      <c r="L19" s="13"/>
      <c r="M19" s="12"/>
      <c r="N19" s="13"/>
      <c r="O19" s="13"/>
      <c r="P19" s="13"/>
      <c r="Q19" s="13"/>
      <c r="R19" s="13"/>
      <c r="S19" s="12"/>
      <c r="T19" s="14"/>
    </row>
    <row r="20" spans="1:22" s="2" customFormat="1" ht="20.100000000000001" customHeight="1" x14ac:dyDescent="0.15">
      <c r="A20" s="28"/>
      <c r="B20" s="108"/>
      <c r="C20" s="90" t="s">
        <v>56</v>
      </c>
      <c r="D20" s="22">
        <v>0</v>
      </c>
      <c r="E20" s="23">
        <v>0</v>
      </c>
      <c r="F20" s="4">
        <f t="shared" si="1"/>
        <v>0</v>
      </c>
      <c r="G20" s="85">
        <v>0</v>
      </c>
      <c r="H20" s="10"/>
      <c r="I20" s="11"/>
      <c r="J20" s="12"/>
      <c r="K20" s="12"/>
      <c r="L20" s="13"/>
      <c r="M20" s="12"/>
      <c r="N20" s="13"/>
      <c r="O20" s="13"/>
      <c r="P20" s="13"/>
      <c r="Q20" s="13"/>
      <c r="R20" s="13"/>
      <c r="S20" s="26"/>
      <c r="T20" s="14"/>
    </row>
    <row r="21" spans="1:22" s="2" customFormat="1" ht="20.100000000000001" customHeight="1" x14ac:dyDescent="0.15">
      <c r="A21" s="190" t="s">
        <v>68</v>
      </c>
      <c r="B21" s="191"/>
      <c r="C21" s="192"/>
      <c r="D21" s="8">
        <v>0</v>
      </c>
      <c r="E21" s="9">
        <f>E22</f>
        <v>11453200</v>
      </c>
      <c r="F21" s="8">
        <f t="shared" ref="F21:F26" si="2">E21-D21</f>
        <v>11453200</v>
      </c>
      <c r="G21" s="85">
        <v>0</v>
      </c>
      <c r="H21" s="10"/>
      <c r="I21" s="11"/>
      <c r="J21" s="12"/>
      <c r="K21" s="12"/>
      <c r="L21" s="13"/>
      <c r="M21" s="12"/>
      <c r="N21" s="13"/>
      <c r="O21" s="13"/>
      <c r="P21" s="13"/>
      <c r="Q21" s="13"/>
      <c r="R21" s="13"/>
      <c r="S21" s="26"/>
      <c r="T21" s="14"/>
    </row>
    <row r="22" spans="1:22" s="2" customFormat="1" ht="20.100000000000001" customHeight="1" x14ac:dyDescent="0.15">
      <c r="A22" s="110"/>
      <c r="B22" s="147" t="s">
        <v>67</v>
      </c>
      <c r="C22" s="147"/>
      <c r="D22" s="8">
        <v>0</v>
      </c>
      <c r="E22" s="9">
        <f>E23</f>
        <v>11453200</v>
      </c>
      <c r="F22" s="8">
        <f t="shared" si="2"/>
        <v>11453200</v>
      </c>
      <c r="G22" s="85">
        <v>0</v>
      </c>
      <c r="H22" s="10"/>
      <c r="I22" s="11"/>
      <c r="J22" s="12"/>
      <c r="K22" s="12"/>
      <c r="L22" s="13"/>
      <c r="M22" s="12"/>
      <c r="N22" s="13"/>
      <c r="O22" s="13"/>
      <c r="P22" s="13"/>
      <c r="Q22" s="13"/>
      <c r="R22" s="13"/>
      <c r="S22" s="26"/>
      <c r="T22" s="14"/>
    </row>
    <row r="23" spans="1:22" s="2" customFormat="1" ht="20.100000000000001" customHeight="1" x14ac:dyDescent="0.15">
      <c r="A23" s="110"/>
      <c r="C23" s="135" t="s">
        <v>68</v>
      </c>
      <c r="D23" s="132">
        <v>0</v>
      </c>
      <c r="E23" s="9">
        <v>11453200</v>
      </c>
      <c r="F23" s="8">
        <f t="shared" si="2"/>
        <v>11453200</v>
      </c>
      <c r="G23" s="85">
        <v>0</v>
      </c>
      <c r="H23" s="10"/>
      <c r="I23" s="11"/>
      <c r="J23" s="12"/>
      <c r="K23" s="12"/>
      <c r="L23" s="13"/>
      <c r="M23" s="12"/>
      <c r="N23" s="13"/>
      <c r="O23" s="13"/>
      <c r="P23" s="13"/>
      <c r="Q23" s="13"/>
      <c r="R23" s="13"/>
      <c r="S23" s="26"/>
      <c r="T23" s="14"/>
    </row>
    <row r="24" spans="1:22" s="2" customFormat="1" ht="20.100000000000001" customHeight="1" x14ac:dyDescent="0.15">
      <c r="A24" s="148" t="s">
        <v>43</v>
      </c>
      <c r="B24" s="147"/>
      <c r="C24" s="147"/>
      <c r="D24" s="8">
        <f>D25</f>
        <v>388515730</v>
      </c>
      <c r="E24" s="134">
        <f>E25</f>
        <v>362697700</v>
      </c>
      <c r="F24" s="33">
        <f t="shared" si="2"/>
        <v>-25818030</v>
      </c>
      <c r="G24" s="85">
        <f>F24/D24</f>
        <v>-6.6452985056744032E-2</v>
      </c>
      <c r="H24" s="10"/>
      <c r="I24" s="11"/>
      <c r="J24" s="12"/>
      <c r="K24" s="12"/>
      <c r="L24" s="13"/>
      <c r="M24" s="12"/>
      <c r="N24" s="13"/>
      <c r="O24" s="13"/>
      <c r="P24" s="13"/>
      <c r="Q24" s="13"/>
      <c r="R24" s="13"/>
      <c r="S24" s="12"/>
      <c r="T24" s="14"/>
    </row>
    <row r="25" spans="1:22" s="2" customFormat="1" ht="20.100000000000001" customHeight="1" x14ac:dyDescent="0.15">
      <c r="A25" s="15"/>
      <c r="B25" s="147" t="s">
        <v>43</v>
      </c>
      <c r="C25" s="147"/>
      <c r="D25" s="8">
        <f>D26</f>
        <v>388515730</v>
      </c>
      <c r="E25" s="9">
        <f>E26</f>
        <v>362697700</v>
      </c>
      <c r="F25" s="95">
        <f t="shared" si="2"/>
        <v>-25818030</v>
      </c>
      <c r="G25" s="85">
        <f>F25/D25</f>
        <v>-6.6452985056744032E-2</v>
      </c>
      <c r="H25" s="27"/>
      <c r="I25" s="18"/>
      <c r="J25" s="19"/>
      <c r="K25" s="19"/>
      <c r="L25" s="167"/>
      <c r="M25" s="167"/>
      <c r="N25" s="20"/>
      <c r="O25" s="20"/>
      <c r="P25" s="20"/>
      <c r="Q25" s="20"/>
      <c r="R25" s="20"/>
      <c r="S25" s="19"/>
      <c r="T25" s="25"/>
    </row>
    <row r="26" spans="1:22" s="2" customFormat="1" ht="19.5" customHeight="1" x14ac:dyDescent="0.15">
      <c r="A26" s="112"/>
      <c r="B26" s="111"/>
      <c r="C26" s="37" t="s">
        <v>57</v>
      </c>
      <c r="D26" s="38">
        <v>388515730</v>
      </c>
      <c r="E26" s="39">
        <v>362697700</v>
      </c>
      <c r="F26" s="99">
        <f t="shared" si="2"/>
        <v>-25818030</v>
      </c>
      <c r="G26" s="86">
        <f>F26/D26</f>
        <v>-6.6452985056744032E-2</v>
      </c>
      <c r="H26" s="103" t="s">
        <v>59</v>
      </c>
      <c r="I26" s="41"/>
      <c r="J26" s="40"/>
      <c r="K26" s="40"/>
      <c r="L26" s="168"/>
      <c r="M26" s="168"/>
      <c r="N26" s="42"/>
      <c r="O26" s="42"/>
      <c r="P26" s="42"/>
      <c r="Q26" s="42"/>
      <c r="R26" s="42"/>
      <c r="S26" s="43"/>
      <c r="T26" s="44"/>
      <c r="V26" s="5"/>
    </row>
  </sheetData>
  <mergeCells count="23">
    <mergeCell ref="A18:C18"/>
    <mergeCell ref="A1:T1"/>
    <mergeCell ref="A3:A4"/>
    <mergeCell ref="B3:B4"/>
    <mergeCell ref="C3:C4"/>
    <mergeCell ref="D3:D4"/>
    <mergeCell ref="E3:E4"/>
    <mergeCell ref="F3:G3"/>
    <mergeCell ref="H3:T4"/>
    <mergeCell ref="A5:C5"/>
    <mergeCell ref="A6:C6"/>
    <mergeCell ref="B7:C7"/>
    <mergeCell ref="A13:C13"/>
    <mergeCell ref="B14:C14"/>
    <mergeCell ref="A10:C10"/>
    <mergeCell ref="B11:C11"/>
    <mergeCell ref="B19:C19"/>
    <mergeCell ref="A24:C24"/>
    <mergeCell ref="B25:C25"/>
    <mergeCell ref="L25:M25"/>
    <mergeCell ref="L26:M26"/>
    <mergeCell ref="A21:C21"/>
    <mergeCell ref="B22:C22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80" firstPageNumber="299" orientation="landscape" useFirstPageNumber="1" r:id="rId1"/>
  <headerFooter alignWithMargins="0">
    <oddFooter>&amp;R무량수전노인전문요양원(2022.09.05)</oddFooter>
  </headerFooter>
  <ignoredErrors>
    <ignoredError sqref="F10 F6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6</vt:i4>
      </vt:variant>
    </vt:vector>
  </HeadingPairs>
  <TitlesOfParts>
    <vt:vector size="11" baseType="lpstr">
      <vt:lpstr>예산표지</vt:lpstr>
      <vt:lpstr>예산총괄 </vt:lpstr>
      <vt:lpstr>예산내역(세입)</vt:lpstr>
      <vt:lpstr>예산변경사유서</vt:lpstr>
      <vt:lpstr>예산내역(세출)</vt:lpstr>
      <vt:lpstr>'예산내역(세출)'!Print_Area</vt:lpstr>
      <vt:lpstr>예산변경사유서!Print_Area</vt:lpstr>
      <vt:lpstr>'예산총괄 '!Print_Area</vt:lpstr>
      <vt:lpstr>예산표지!Print_Area</vt:lpstr>
      <vt:lpstr>'예산내역(세입)'!Print_Titles</vt:lpstr>
      <vt:lpstr>'예산내역(세출)'!Print_Titles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지연 유</cp:lastModifiedBy>
  <cp:lastPrinted>2022-09-05T02:34:00Z</cp:lastPrinted>
  <dcterms:created xsi:type="dcterms:W3CDTF">2016-11-29T02:00:33Z</dcterms:created>
  <dcterms:modified xsi:type="dcterms:W3CDTF">2023-12-07T23:50:22Z</dcterms:modified>
</cp:coreProperties>
</file>